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 Generel Filmstøtte\Filmstøtte website\Uploadede dokumenter\Kort- og dokumentarfilm - Konsulentordningen\"/>
    </mc:Choice>
  </mc:AlternateContent>
  <bookViews>
    <workbookView xWindow="0" yWindow="0" windowWidth="19935" windowHeight="11670"/>
  </bookViews>
  <sheets>
    <sheet name="budgetdok" sheetId="1" r:id="rId1"/>
    <sheet name="rulleliste" sheetId="2" r:id="rId2"/>
  </sheets>
  <definedNames>
    <definedName name="_nat1">budgetdok!$E$8</definedName>
    <definedName name="_nat2">budgetdok!$E$9</definedName>
    <definedName name="Frikøb">budgetdok!$E$14</definedName>
    <definedName name="Klip">budgetdok!$K$11</definedName>
    <definedName name="Location">budgetdok!$I$13</definedName>
    <definedName name="Lyd">budgetdok!$K$12</definedName>
    <definedName name="Længde">budgetdok!$H$10</definedName>
    <definedName name="Mix">budgetdok!$K$13</definedName>
    <definedName name="nattillæg1">budgetdok!$E$8</definedName>
    <definedName name="nattillæg2">budgetdok!$E$9</definedName>
    <definedName name="Opt">budgetdok!$K$10</definedName>
    <definedName name="Optagelse">budgetdok!$K$10</definedName>
    <definedName name="Overtid1">budgetdok!$E$12</definedName>
    <definedName name="Overtid100">budgetdok!$E$13</definedName>
    <definedName name="Overtid1Loc">budgetdok!$E$12</definedName>
    <definedName name="Overtid1Stu">budgetdok!$E$10</definedName>
    <definedName name="Overtid2">budgetdok!$E$13</definedName>
    <definedName name="Overtid2Loc">budgetdok!$E$13</definedName>
    <definedName name="Overtid2Stu">budgetdok!$E$11</definedName>
    <definedName name="Overtid50">budgetdok!$E$12</definedName>
    <definedName name="Overtidlys">budgetdok!$E$14</definedName>
    <definedName name="Præ">budgetdok!$K$9</definedName>
    <definedName name="Præprod">budgetdok!$K$9</definedName>
    <definedName name="Studie">budgetdok!$I$12</definedName>
    <definedName name="_xlnm.Print_Area" localSheetId="0">budgetdok!$A$1:$K$354</definedName>
  </definedNames>
  <calcPr calcId="162913"/>
</workbook>
</file>

<file path=xl/calcChain.xml><?xml version="1.0" encoding="utf-8"?>
<calcChain xmlns="http://schemas.openxmlformats.org/spreadsheetml/2006/main">
  <c r="K348" i="1" l="1"/>
  <c r="K330" i="1"/>
  <c r="K320" i="1"/>
  <c r="K313" i="1"/>
  <c r="K302" i="1"/>
  <c r="K280" i="1"/>
  <c r="K283" i="1"/>
  <c r="K268" i="1"/>
  <c r="K248" i="1"/>
  <c r="K237" i="1"/>
  <c r="K220" i="1"/>
  <c r="K212" i="1"/>
  <c r="K205" i="1"/>
  <c r="K179" i="1"/>
  <c r="K159" i="1"/>
  <c r="K143" i="1"/>
  <c r="K124" i="1"/>
  <c r="K104" i="1"/>
  <c r="K92" i="1"/>
  <c r="K87" i="1"/>
  <c r="K53" i="1"/>
  <c r="K59" i="1"/>
  <c r="K58" i="1"/>
  <c r="K81" i="1"/>
  <c r="K31" i="1" l="1"/>
  <c r="E44" i="1"/>
  <c r="E45" i="1"/>
  <c r="E43" i="1"/>
  <c r="K277" i="1" l="1"/>
  <c r="K177" i="1"/>
  <c r="K176" i="1"/>
  <c r="K338" i="1"/>
  <c r="K336" i="1"/>
  <c r="K340" i="1"/>
  <c r="K296" i="1"/>
  <c r="K295" i="1"/>
  <c r="K275" i="1"/>
  <c r="K276" i="1"/>
  <c r="K292" i="1"/>
  <c r="K293" i="1"/>
  <c r="H282" i="1"/>
  <c r="H281" i="1"/>
  <c r="K327" i="1" l="1"/>
  <c r="K328" i="1"/>
  <c r="J175" i="1" l="1"/>
  <c r="C171" i="1" l="1"/>
  <c r="C170" i="1"/>
  <c r="H184" i="1"/>
  <c r="H183" i="1"/>
  <c r="C172" i="1"/>
  <c r="C173" i="1"/>
  <c r="C174" i="1"/>
  <c r="C164" i="1"/>
  <c r="C165" i="1"/>
  <c r="C166" i="1"/>
  <c r="C167" i="1"/>
  <c r="C168" i="1"/>
  <c r="C163" i="1"/>
  <c r="C154" i="1"/>
  <c r="C155" i="1"/>
  <c r="C156" i="1"/>
  <c r="C153" i="1"/>
  <c r="C148" i="1"/>
  <c r="C149" i="1"/>
  <c r="C150" i="1"/>
  <c r="C151" i="1"/>
  <c r="C147" i="1"/>
  <c r="C136" i="1"/>
  <c r="C137" i="1"/>
  <c r="C138" i="1"/>
  <c r="C139" i="1"/>
  <c r="C135" i="1"/>
  <c r="C129" i="1"/>
  <c r="C130" i="1"/>
  <c r="C131" i="1"/>
  <c r="C132" i="1"/>
  <c r="C133" i="1"/>
  <c r="C128" i="1"/>
  <c r="C116" i="1"/>
  <c r="C117" i="1"/>
  <c r="C118" i="1"/>
  <c r="C119" i="1"/>
  <c r="C120" i="1"/>
  <c r="C115" i="1"/>
  <c r="J301" i="1"/>
  <c r="K301" i="1" s="1"/>
  <c r="J178" i="1"/>
  <c r="K178" i="1" s="1"/>
  <c r="J158" i="1"/>
  <c r="K158" i="1" s="1"/>
  <c r="J142" i="1"/>
  <c r="K142" i="1" s="1"/>
  <c r="J123" i="1"/>
  <c r="K123" i="1" s="1"/>
  <c r="J103" i="1"/>
  <c r="K103" i="1"/>
  <c r="C109" i="1"/>
  <c r="C110" i="1"/>
  <c r="C111" i="1"/>
  <c r="C112" i="1"/>
  <c r="C113" i="1"/>
  <c r="C108" i="1"/>
  <c r="C98" i="1"/>
  <c r="C99" i="1"/>
  <c r="C100" i="1"/>
  <c r="C101" i="1"/>
  <c r="C97" i="1"/>
  <c r="J271" i="1" l="1"/>
  <c r="K271" i="1"/>
  <c r="K282" i="1"/>
  <c r="K281" i="1"/>
  <c r="J277" i="1"/>
  <c r="J276" i="1"/>
  <c r="J86" i="1"/>
  <c r="K86" i="1" s="1"/>
  <c r="J173" i="1"/>
  <c r="J174" i="1"/>
  <c r="J172" i="1"/>
  <c r="J85" i="1"/>
  <c r="K85" i="1" s="1"/>
  <c r="J176" i="1"/>
  <c r="J177" i="1"/>
  <c r="J164" i="1"/>
  <c r="J165" i="1"/>
  <c r="J166" i="1"/>
  <c r="J84" i="1"/>
  <c r="K84" i="1" s="1"/>
  <c r="K20" i="1" s="1"/>
  <c r="J273" i="1"/>
  <c r="K273" i="1" s="1"/>
  <c r="J274" i="1"/>
  <c r="K274" i="1" s="1"/>
  <c r="J275" i="1"/>
  <c r="J272" i="1"/>
  <c r="K272" i="1" s="1"/>
  <c r="J278" i="1"/>
  <c r="K278" i="1" s="1"/>
  <c r="J287" i="1"/>
  <c r="K287" i="1" s="1"/>
  <c r="J288" i="1"/>
  <c r="K288" i="1"/>
  <c r="J290" i="1"/>
  <c r="K290" i="1" s="1"/>
  <c r="J291" i="1"/>
  <c r="K291" i="1" s="1"/>
  <c r="J292" i="1"/>
  <c r="J293" i="1"/>
  <c r="J295" i="1"/>
  <c r="J296" i="1"/>
  <c r="J297" i="1"/>
  <c r="K297" i="1" s="1"/>
  <c r="J298" i="1"/>
  <c r="K298" i="1"/>
  <c r="F299" i="1"/>
  <c r="J299" i="1" s="1"/>
  <c r="K299" i="1" s="1"/>
  <c r="J300" i="1"/>
  <c r="K300" i="1"/>
  <c r="J279" i="1"/>
  <c r="K279" i="1"/>
  <c r="J49" i="1"/>
  <c r="K49" i="1"/>
  <c r="J50" i="1"/>
  <c r="K50" i="1" s="1"/>
  <c r="J51" i="1"/>
  <c r="K51" i="1" s="1"/>
  <c r="J52" i="1"/>
  <c r="K52" i="1"/>
  <c r="J56" i="1"/>
  <c r="K56" i="1" s="1"/>
  <c r="K18" i="1" s="1"/>
  <c r="J57" i="1"/>
  <c r="K57" i="1"/>
  <c r="J58" i="1"/>
  <c r="J62" i="1"/>
  <c r="K62" i="1" s="1"/>
  <c r="J63" i="1"/>
  <c r="K63" i="1"/>
  <c r="J64" i="1"/>
  <c r="K64" i="1" s="1"/>
  <c r="J65" i="1"/>
  <c r="K65" i="1"/>
  <c r="J66" i="1"/>
  <c r="K66" i="1" s="1"/>
  <c r="J67" i="1"/>
  <c r="K67" i="1"/>
  <c r="J68" i="1"/>
  <c r="K68" i="1" s="1"/>
  <c r="J69" i="1"/>
  <c r="K69" i="1"/>
  <c r="J70" i="1"/>
  <c r="K70" i="1" s="1"/>
  <c r="J71" i="1"/>
  <c r="K71" i="1"/>
  <c r="J72" i="1"/>
  <c r="K72" i="1" s="1"/>
  <c r="J73" i="1"/>
  <c r="K73" i="1"/>
  <c r="J74" i="1"/>
  <c r="K74" i="1" s="1"/>
  <c r="J75" i="1"/>
  <c r="K75" i="1"/>
  <c r="J76" i="1"/>
  <c r="K76" i="1" s="1"/>
  <c r="J77" i="1"/>
  <c r="K77" i="1"/>
  <c r="J78" i="1"/>
  <c r="K78" i="1" s="1"/>
  <c r="J79" i="1"/>
  <c r="K79" i="1"/>
  <c r="J80" i="1"/>
  <c r="K80" i="1" s="1"/>
  <c r="J90" i="1"/>
  <c r="K90" i="1" s="1"/>
  <c r="J91" i="1"/>
  <c r="K91" i="1" s="1"/>
  <c r="J95" i="1"/>
  <c r="K95" i="1"/>
  <c r="J97" i="1"/>
  <c r="K101" i="1" s="1"/>
  <c r="K23" i="1" s="1"/>
  <c r="J98" i="1"/>
  <c r="J99" i="1"/>
  <c r="J100" i="1"/>
  <c r="J101" i="1"/>
  <c r="J102" i="1"/>
  <c r="K102" i="1"/>
  <c r="J108" i="1"/>
  <c r="J109" i="1"/>
  <c r="J110" i="1"/>
  <c r="J111" i="1"/>
  <c r="J112" i="1"/>
  <c r="J113" i="1"/>
  <c r="K113" i="1"/>
  <c r="J115" i="1"/>
  <c r="J116" i="1"/>
  <c r="J117" i="1"/>
  <c r="J118" i="1"/>
  <c r="K120" i="1" s="1"/>
  <c r="K24" i="1" s="1"/>
  <c r="J119" i="1"/>
  <c r="J120" i="1"/>
  <c r="J121" i="1"/>
  <c r="K121" i="1" s="1"/>
  <c r="J122" i="1"/>
  <c r="K122" i="1"/>
  <c r="J128" i="1"/>
  <c r="J129" i="1"/>
  <c r="J130" i="1"/>
  <c r="J131" i="1"/>
  <c r="J132" i="1"/>
  <c r="J133" i="1"/>
  <c r="K133" i="1"/>
  <c r="K25" i="1" s="1"/>
  <c r="J135" i="1"/>
  <c r="J136" i="1"/>
  <c r="J137" i="1"/>
  <c r="K139" i="1" s="1"/>
  <c r="J138" i="1"/>
  <c r="J139" i="1"/>
  <c r="J140" i="1"/>
  <c r="K140" i="1"/>
  <c r="J141" i="1"/>
  <c r="K141" i="1"/>
  <c r="J147" i="1"/>
  <c r="J148" i="1"/>
  <c r="J149" i="1"/>
  <c r="K151" i="1" s="1"/>
  <c r="J150" i="1"/>
  <c r="J151" i="1"/>
  <c r="J153" i="1"/>
  <c r="J154" i="1"/>
  <c r="K156" i="1" s="1"/>
  <c r="J155" i="1"/>
  <c r="J156" i="1"/>
  <c r="J163" i="1"/>
  <c r="J167" i="1"/>
  <c r="J168" i="1"/>
  <c r="J170" i="1"/>
  <c r="J171" i="1"/>
  <c r="J188" i="1"/>
  <c r="K188" i="1"/>
  <c r="J189" i="1"/>
  <c r="K189" i="1"/>
  <c r="J190" i="1"/>
  <c r="K190" i="1"/>
  <c r="J191" i="1"/>
  <c r="K191" i="1"/>
  <c r="J192" i="1"/>
  <c r="K193" i="1" s="1"/>
  <c r="K29" i="1" s="1"/>
  <c r="J193" i="1"/>
  <c r="J194" i="1"/>
  <c r="K194" i="1"/>
  <c r="J195" i="1"/>
  <c r="K195" i="1" s="1"/>
  <c r="J196" i="1"/>
  <c r="K196" i="1"/>
  <c r="J197" i="1"/>
  <c r="K197" i="1" s="1"/>
  <c r="J198" i="1"/>
  <c r="K198" i="1"/>
  <c r="J199" i="1"/>
  <c r="K203" i="1" s="1"/>
  <c r="J200" i="1"/>
  <c r="J201" i="1"/>
  <c r="J202" i="1"/>
  <c r="J203" i="1"/>
  <c r="J204" i="1"/>
  <c r="K204" i="1"/>
  <c r="J208" i="1"/>
  <c r="K208" i="1"/>
  <c r="J209" i="1"/>
  <c r="K209" i="1" s="1"/>
  <c r="J210" i="1"/>
  <c r="K210" i="1"/>
  <c r="J211" i="1"/>
  <c r="K211" i="1" s="1"/>
  <c r="J215" i="1"/>
  <c r="K215" i="1" s="1"/>
  <c r="J216" i="1"/>
  <c r="K216" i="1"/>
  <c r="J217" i="1"/>
  <c r="K217" i="1" s="1"/>
  <c r="J218" i="1"/>
  <c r="K218" i="1"/>
  <c r="J219" i="1"/>
  <c r="K219" i="1" s="1"/>
  <c r="J223" i="1"/>
  <c r="K224" i="1" s="1"/>
  <c r="J224" i="1"/>
  <c r="J225" i="1"/>
  <c r="K225" i="1"/>
  <c r="J226" i="1"/>
  <c r="K226" i="1" s="1"/>
  <c r="J227" i="1"/>
  <c r="K227" i="1"/>
  <c r="J228" i="1"/>
  <c r="K230" i="1" s="1"/>
  <c r="J229" i="1"/>
  <c r="J230" i="1"/>
  <c r="J231" i="1"/>
  <c r="K231" i="1" s="1"/>
  <c r="J232" i="1"/>
  <c r="K232" i="1"/>
  <c r="J233" i="1"/>
  <c r="K233" i="1" s="1"/>
  <c r="J234" i="1"/>
  <c r="K234" i="1"/>
  <c r="J235" i="1"/>
  <c r="K235" i="1" s="1"/>
  <c r="J236" i="1"/>
  <c r="K236" i="1"/>
  <c r="J240" i="1"/>
  <c r="K242" i="1" s="1"/>
  <c r="J241" i="1"/>
  <c r="J242" i="1"/>
  <c r="J243" i="1"/>
  <c r="K243" i="1"/>
  <c r="J244" i="1"/>
  <c r="K246" i="1" s="1"/>
  <c r="J245" i="1"/>
  <c r="J246" i="1"/>
  <c r="J247" i="1"/>
  <c r="K247" i="1" s="1"/>
  <c r="J251" i="1"/>
  <c r="K251" i="1" s="1"/>
  <c r="J252" i="1"/>
  <c r="K252" i="1"/>
  <c r="J253" i="1"/>
  <c r="K253" i="1" s="1"/>
  <c r="J254" i="1"/>
  <c r="K254" i="1" s="1"/>
  <c r="J255" i="1"/>
  <c r="K258" i="1" s="1"/>
  <c r="J256" i="1"/>
  <c r="J257" i="1"/>
  <c r="J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305" i="1"/>
  <c r="K305" i="1"/>
  <c r="J306" i="1"/>
  <c r="K306" i="1"/>
  <c r="J307" i="1"/>
  <c r="K307" i="1" s="1"/>
  <c r="J308" i="1"/>
  <c r="K308" i="1"/>
  <c r="J309" i="1"/>
  <c r="K309" i="1" s="1"/>
  <c r="J310" i="1"/>
  <c r="K310" i="1"/>
  <c r="J311" i="1"/>
  <c r="K311" i="1" s="1"/>
  <c r="J312" i="1"/>
  <c r="K312" i="1"/>
  <c r="J316" i="1"/>
  <c r="K316" i="1"/>
  <c r="J317" i="1"/>
  <c r="K317" i="1" s="1"/>
  <c r="J318" i="1"/>
  <c r="K318" i="1"/>
  <c r="J319" i="1"/>
  <c r="K319" i="1" s="1"/>
  <c r="J323" i="1"/>
  <c r="K323" i="1" s="1"/>
  <c r="K40" i="1" s="1"/>
  <c r="J324" i="1"/>
  <c r="K324" i="1"/>
  <c r="J325" i="1"/>
  <c r="K325" i="1" s="1"/>
  <c r="J326" i="1"/>
  <c r="K326" i="1"/>
  <c r="J327" i="1"/>
  <c r="J328" i="1"/>
  <c r="J329" i="1"/>
  <c r="K329" i="1" s="1"/>
  <c r="J335" i="1"/>
  <c r="K335" i="1" s="1"/>
  <c r="J336" i="1"/>
  <c r="J337" i="1"/>
  <c r="K337" i="1" s="1"/>
  <c r="J338" i="1"/>
  <c r="J339" i="1"/>
  <c r="K339" i="1"/>
  <c r="J340" i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34" i="1"/>
  <c r="J333" i="1"/>
  <c r="J157" i="1"/>
  <c r="K157" i="1"/>
  <c r="K168" i="1" l="1"/>
  <c r="K37" i="1"/>
  <c r="K334" i="1"/>
  <c r="K38" i="1"/>
  <c r="K19" i="1"/>
  <c r="K26" i="1"/>
  <c r="K39" i="1"/>
  <c r="K34" i="1"/>
  <c r="K32" i="1"/>
  <c r="K30" i="1"/>
  <c r="K33" i="1"/>
  <c r="K36" i="1"/>
  <c r="K22" i="1"/>
  <c r="K17" i="1"/>
  <c r="H45" i="1" s="1"/>
  <c r="H43" i="1"/>
  <c r="H44" i="1"/>
  <c r="K35" i="1"/>
  <c r="K174" i="1"/>
  <c r="H182" i="1" s="1"/>
  <c r="K21" i="1"/>
  <c r="K41" i="1" l="1"/>
  <c r="K27" i="1"/>
  <c r="K183" i="1"/>
  <c r="K184" i="1"/>
  <c r="K182" i="1"/>
  <c r="K185" i="1" l="1"/>
  <c r="K28" i="1" s="1"/>
  <c r="H351" i="1" s="1"/>
  <c r="H352" i="1" l="1"/>
  <c r="K352" i="1" s="1"/>
  <c r="K44" i="1" s="1"/>
  <c r="H353" i="1"/>
  <c r="K353" i="1" s="1"/>
  <c r="K45" i="1" s="1"/>
  <c r="K42" i="1"/>
  <c r="K351" i="1"/>
  <c r="K354" i="1" l="1"/>
  <c r="K43" i="1"/>
  <c r="K46" i="1" s="1"/>
</calcChain>
</file>

<file path=xl/comments1.xml><?xml version="1.0" encoding="utf-8"?>
<comments xmlns="http://schemas.openxmlformats.org/spreadsheetml/2006/main">
  <authors>
    <author>Döne Yorulmaz DFI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 xml:space="preserve">Hvide celler giver mulighed for at vælge lønprocent for enkelte funktioner.
</t>
        </r>
      </text>
    </comment>
  </commentList>
</comments>
</file>

<file path=xl/sharedStrings.xml><?xml version="1.0" encoding="utf-8"?>
<sst xmlns="http://schemas.openxmlformats.org/spreadsheetml/2006/main" count="769" uniqueCount="285">
  <si>
    <t>Titel:</t>
  </si>
  <si>
    <t>Optage</t>
  </si>
  <si>
    <t>Instruktør:</t>
  </si>
  <si>
    <t>Format:</t>
  </si>
  <si>
    <t>Producer:</t>
  </si>
  <si>
    <t>Endeligt</t>
  </si>
  <si>
    <t>Firma:</t>
  </si>
  <si>
    <t>Film længde</t>
  </si>
  <si>
    <t>Uger</t>
  </si>
  <si>
    <t>Adr:</t>
  </si>
  <si>
    <t>Præ</t>
  </si>
  <si>
    <t>Postnummer</t>
  </si>
  <si>
    <t>Minutter</t>
  </si>
  <si>
    <t>Opt</t>
  </si>
  <si>
    <t>Klip</t>
  </si>
  <si>
    <t>Lyd</t>
  </si>
  <si>
    <t>Mix</t>
  </si>
  <si>
    <t>Forventet</t>
  </si>
  <si>
    <t>#</t>
  </si>
  <si>
    <t xml:space="preserve"> </t>
  </si>
  <si>
    <t>Budget</t>
  </si>
  <si>
    <t>MANUSKRIPT</t>
  </si>
  <si>
    <t>FORPRODUKTION</t>
  </si>
  <si>
    <t>MEDVIRKENDE</t>
  </si>
  <si>
    <t>LØNRELATEREDE OMK.</t>
  </si>
  <si>
    <t>UDSTYR</t>
  </si>
  <si>
    <t>MATERIALER</t>
  </si>
  <si>
    <t>LOCATION</t>
  </si>
  <si>
    <t>TRANSPORT OG REJSER</t>
  </si>
  <si>
    <t>OPHOLD OG FORPLEJNING</t>
  </si>
  <si>
    <t>MUSIK</t>
  </si>
  <si>
    <t>ARKIVMATERIALE</t>
  </si>
  <si>
    <t>FORSIKRING, STEMPLING OG ASSISTANCE</t>
  </si>
  <si>
    <t>SUBTOTAL</t>
  </si>
  <si>
    <t>TILLÆG</t>
  </si>
  <si>
    <t>GRAND TOTAL</t>
  </si>
  <si>
    <t>DKK</t>
  </si>
  <si>
    <t>x</t>
  </si>
  <si>
    <t>Ant</t>
  </si>
  <si>
    <t>Enh</t>
  </si>
  <si>
    <t>á</t>
  </si>
  <si>
    <t>Sub</t>
  </si>
  <si>
    <t>Synopsis/Treatment</t>
  </si>
  <si>
    <t>Sum</t>
  </si>
  <si>
    <t>Manuskript</t>
  </si>
  <si>
    <t>Konsulent/Dramaturg</t>
  </si>
  <si>
    <t>Diverse</t>
  </si>
  <si>
    <t>TOTAL</t>
  </si>
  <si>
    <t>Lønninger Produktion</t>
  </si>
  <si>
    <t>Lønninger Instruktør</t>
  </si>
  <si>
    <t>Researcher</t>
  </si>
  <si>
    <t>Kurerservice</t>
  </si>
  <si>
    <t>Fortæring/Diæter</t>
  </si>
  <si>
    <t>Udstyr</t>
  </si>
  <si>
    <t>Stillfoto</t>
  </si>
  <si>
    <t>Video</t>
  </si>
  <si>
    <t>Laboratorium</t>
  </si>
  <si>
    <t>Finansierings omkostninger</t>
  </si>
  <si>
    <t>Emnematerialer</t>
  </si>
  <si>
    <t>Extern Produktions hjælp</t>
  </si>
  <si>
    <t>Instruktør</t>
  </si>
  <si>
    <t>Producer</t>
  </si>
  <si>
    <t>Skuespillere DK</t>
  </si>
  <si>
    <t>Dage</t>
  </si>
  <si>
    <t>Frikøb Tv-visning</t>
  </si>
  <si>
    <t>%</t>
  </si>
  <si>
    <t>Af:</t>
  </si>
  <si>
    <t>HOLD - INSTRUKTION</t>
  </si>
  <si>
    <t>Forberedelse</t>
  </si>
  <si>
    <t>Optagelse</t>
  </si>
  <si>
    <t>50 %</t>
  </si>
  <si>
    <t>100 %</t>
  </si>
  <si>
    <t>Forskudttid</t>
  </si>
  <si>
    <t>HOLD-PRODUKTION</t>
  </si>
  <si>
    <t>Produktionsleder</t>
  </si>
  <si>
    <t>Præproduktion</t>
  </si>
  <si>
    <t>Afrigning</t>
  </si>
  <si>
    <t xml:space="preserve">Produktionsassistent </t>
  </si>
  <si>
    <t>Andre lønninger</t>
  </si>
  <si>
    <t>Overtid/forskudt tid</t>
  </si>
  <si>
    <t>HOLD-FOTO</t>
  </si>
  <si>
    <t>A-Fotograf</t>
  </si>
  <si>
    <t>Færdiggørelse</t>
  </si>
  <si>
    <t>B-Fotograf</t>
  </si>
  <si>
    <t>Stillfotograf</t>
  </si>
  <si>
    <t>Andre Lønninger</t>
  </si>
  <si>
    <t>HOLD-TONE</t>
  </si>
  <si>
    <t>A-Tonemester</t>
  </si>
  <si>
    <t>B-Tonemester</t>
  </si>
  <si>
    <t>HOLD-BELYSNING</t>
  </si>
  <si>
    <t>Belysningsmester</t>
  </si>
  <si>
    <t>Præproduktion/Afrig</t>
  </si>
  <si>
    <t>Rejsedage</t>
  </si>
  <si>
    <t>Belysningsassistent</t>
  </si>
  <si>
    <t>Extra Hjælp</t>
  </si>
  <si>
    <t>Anden Hjælp</t>
  </si>
  <si>
    <t>Diverse Optikker /Extra Udstyr</t>
  </si>
  <si>
    <t>Video Extra Udstyr</t>
  </si>
  <si>
    <t>Stillbilledkamera</t>
  </si>
  <si>
    <t>Lydudstyr</t>
  </si>
  <si>
    <t>Lydudstyr, Microports</t>
  </si>
  <si>
    <t xml:space="preserve">Extra Lydudstyr </t>
  </si>
  <si>
    <t>Lamper, Lampepakke</t>
  </si>
  <si>
    <t>El, Forbrug</t>
  </si>
  <si>
    <t>Store Lamper og div. Tilbehør</t>
  </si>
  <si>
    <t>Lamper, Brændetimer, HMI</t>
  </si>
  <si>
    <t>Kommunikationsudstyr, W/T</t>
  </si>
  <si>
    <t>Komm. Udstyr, Mobil tlf., Præ Prod</t>
  </si>
  <si>
    <t>Komm. Udstyr, Mobil tlf., Optagelse</t>
  </si>
  <si>
    <t>Komm. Udstyr, Mobil tlf., Afvikling</t>
  </si>
  <si>
    <t>Samtaleafgifter</t>
  </si>
  <si>
    <t>Andet udstyr</t>
  </si>
  <si>
    <t>MATERIALER Optagelse</t>
  </si>
  <si>
    <t>Meter</t>
  </si>
  <si>
    <t>Stk</t>
  </si>
  <si>
    <t>Andre materialer</t>
  </si>
  <si>
    <t xml:space="preserve">Locationleje </t>
  </si>
  <si>
    <t>Location Omkostninger</t>
  </si>
  <si>
    <t xml:space="preserve">Location Fremmed Hjælp </t>
  </si>
  <si>
    <t>Div andet.</t>
  </si>
  <si>
    <t>TRANSPORT og REJSER</t>
  </si>
  <si>
    <t>Lysvogn, Optagelse</t>
  </si>
  <si>
    <t>Produktionsbiler, Optagelse</t>
  </si>
  <si>
    <t>Kilometerpenge</t>
  </si>
  <si>
    <t>Taxa</t>
  </si>
  <si>
    <t>Rejser</t>
  </si>
  <si>
    <t>Rejser, Udland, Filmhold</t>
  </si>
  <si>
    <t>Bill</t>
  </si>
  <si>
    <t>Rejser, Danmark Filmhold</t>
  </si>
  <si>
    <t>Rejser Efterarbejde</t>
  </si>
  <si>
    <t>Carnet</t>
  </si>
  <si>
    <t>Told</t>
  </si>
  <si>
    <t>Kurér Service</t>
  </si>
  <si>
    <t>Anden transport</t>
  </si>
  <si>
    <t>Ophold, Udland Hold</t>
  </si>
  <si>
    <t>Ophold Danmark,Hold</t>
  </si>
  <si>
    <t>Ophold Efterarbejde</t>
  </si>
  <si>
    <t>Forplejning optagelser</t>
  </si>
  <si>
    <t>Diæter Udland Hold</t>
  </si>
  <si>
    <t>Diæter Danmark Hold</t>
  </si>
  <si>
    <t>Diæter Danmark Medvirkende</t>
  </si>
  <si>
    <t>Andet</t>
  </si>
  <si>
    <t>Logging</t>
  </si>
  <si>
    <t>EDL Lister</t>
  </si>
  <si>
    <t>Biograf, Gennemsyn</t>
  </si>
  <si>
    <t>Andre faciliteter</t>
  </si>
  <si>
    <t>Timer</t>
  </si>
  <si>
    <t>Digitale effekter</t>
  </si>
  <si>
    <t>Klippematerialer</t>
  </si>
  <si>
    <t>Leje af extra udstyr til efterarbejde</t>
  </si>
  <si>
    <t xml:space="preserve">Klipper </t>
  </si>
  <si>
    <t>Klippeassistent</t>
  </si>
  <si>
    <t>Løn Loggning af Materiale</t>
  </si>
  <si>
    <t>Efterarbejde. Koordinator/prod.leder</t>
  </si>
  <si>
    <t>Tonemester</t>
  </si>
  <si>
    <t>Tonemester, Lyd efterrarbejde</t>
  </si>
  <si>
    <t xml:space="preserve">Tonemester, Mix </t>
  </si>
  <si>
    <t>Diverse Teknisk assistance</t>
  </si>
  <si>
    <t>For og slut tekster Film</t>
  </si>
  <si>
    <t>Grafiker</t>
  </si>
  <si>
    <t>Subtitling</t>
  </si>
  <si>
    <t>Tekster løn</t>
  </si>
  <si>
    <t>timer</t>
  </si>
  <si>
    <t>Tekster tilrettelægning</t>
  </si>
  <si>
    <t>Oversættelse</t>
  </si>
  <si>
    <t>est.</t>
  </si>
  <si>
    <t>DialogListe</t>
  </si>
  <si>
    <t>On-Line</t>
  </si>
  <si>
    <t>Online suite</t>
  </si>
  <si>
    <t>FX arbejde  Computer animation</t>
  </si>
  <si>
    <t>Komponist</t>
  </si>
  <si>
    <t>NCB</t>
  </si>
  <si>
    <t>Arrangør</t>
  </si>
  <si>
    <t>Orkester/Musikere/Sangere</t>
  </si>
  <si>
    <t>Musikstudie</t>
  </si>
  <si>
    <t>Køb af rettigheder</t>
  </si>
  <si>
    <t>Dolby-afgift</t>
  </si>
  <si>
    <t>Andet musik</t>
  </si>
  <si>
    <t>Arkivmateriale, Film</t>
  </si>
  <si>
    <t>Arkivmateriale, Musik</t>
  </si>
  <si>
    <t>Arkivmateriale, NCB</t>
  </si>
  <si>
    <t>Arkivmateriale, Andet</t>
  </si>
  <si>
    <t>FORSIKR., STEMPL. OG ASS.</t>
  </si>
  <si>
    <t xml:space="preserve">Forsikring, Personer </t>
  </si>
  <si>
    <t>Forsikring, Negativ</t>
  </si>
  <si>
    <t>Forsikring, Udstyr</t>
  </si>
  <si>
    <t>Forsikring, Andet, Selvrisiko</t>
  </si>
  <si>
    <t>Juridisk Assistance</t>
  </si>
  <si>
    <t>Af</t>
  </si>
  <si>
    <t>Budgetusikkerhed</t>
  </si>
  <si>
    <t>% af</t>
  </si>
  <si>
    <t xml:space="preserve">Administration </t>
  </si>
  <si>
    <t>Producentoverhead</t>
  </si>
  <si>
    <t>1b</t>
  </si>
  <si>
    <t>UDVIKLING</t>
  </si>
  <si>
    <t>Udvikling diverse</t>
  </si>
  <si>
    <t>Instruktør assistent</t>
  </si>
  <si>
    <t>Kameraudstyr Video</t>
  </si>
  <si>
    <t>Klipperum</t>
  </si>
  <si>
    <t>Hukommelseskort</t>
  </si>
  <si>
    <t>Harddiske</t>
  </si>
  <si>
    <t>Backup materialer</t>
  </si>
  <si>
    <t>Overførsel fra andet format</t>
  </si>
  <si>
    <t>Backup diske</t>
  </si>
  <si>
    <t>Leje hard disk plads</t>
  </si>
  <si>
    <t>Colourgrading</t>
  </si>
  <si>
    <t>Stk.</t>
  </si>
  <si>
    <t>Pligtaflevering Filmarkivet</t>
  </si>
  <si>
    <t>Materialer (kort &amp; diske)</t>
  </si>
  <si>
    <t>Ophold</t>
  </si>
  <si>
    <t>Transport - herunder Billeje</t>
  </si>
  <si>
    <t>Pr-materiale vedr. Finansiering</t>
  </si>
  <si>
    <t>Location kontorudstyr (leje/køb)</t>
  </si>
  <si>
    <t>Brændstof</t>
  </si>
  <si>
    <t>Fragt, Regi, Kostumer osv</t>
  </si>
  <si>
    <t>Print af stills</t>
  </si>
  <si>
    <t>Mastere (filer, bånd, diske)</t>
  </si>
  <si>
    <t>Lab. omkost. (scanning/konvertering)</t>
  </si>
  <si>
    <t>Revision</t>
  </si>
  <si>
    <t>Koproducer</t>
  </si>
  <si>
    <t>Distributionskopi, DCP</t>
  </si>
  <si>
    <t>Distributionskopi, VOD-filer</t>
  </si>
  <si>
    <t xml:space="preserve">Trailer fremstilling, klip </t>
  </si>
  <si>
    <t>Trailer fremstilling, lyd</t>
  </si>
  <si>
    <t>Trailer fremstilling, grafik</t>
  </si>
  <si>
    <t>Trailer fremstilling, udstyr og materialer</t>
  </si>
  <si>
    <t>NY</t>
  </si>
  <si>
    <t>Art work (plakat, grafisk identitet)</t>
  </si>
  <si>
    <t>Website, produktion/redaktion</t>
  </si>
  <si>
    <t>Website, teknik</t>
  </si>
  <si>
    <t>Ekstern konsulent, PR og kommunikation</t>
  </si>
  <si>
    <t>Klippetest</t>
  </si>
  <si>
    <t>Versionering, film</t>
  </si>
  <si>
    <t>Versionering, trailer og EPK</t>
  </si>
  <si>
    <t>Anden lancering</t>
  </si>
  <si>
    <t>LANCERING &amp; DISTRIBUTION</t>
  </si>
  <si>
    <t>Antal</t>
  </si>
  <si>
    <t>Projektbogholderi</t>
  </si>
  <si>
    <t>PRODUCER</t>
  </si>
  <si>
    <t>INSTRUKTØR</t>
  </si>
  <si>
    <t>INSTRUKTØR OG PRODUCER</t>
  </si>
  <si>
    <t>3b</t>
  </si>
  <si>
    <t>HOLD - Instruktion</t>
  </si>
  <si>
    <t>HOLD - Produktion</t>
  </si>
  <si>
    <t>HOLD - Foto</t>
  </si>
  <si>
    <t>HOLD - Tone</t>
  </si>
  <si>
    <t>HOLD - Belysning</t>
  </si>
  <si>
    <t>EFTERARBEJDE - Faciliteter &amp; Materialer</t>
  </si>
  <si>
    <t>EFTERARBEJDE - Lønninger</t>
  </si>
  <si>
    <t>EFTERARBEJDE - Lønrelaterede omkostninger</t>
  </si>
  <si>
    <t>EFTERARBEJDE - Editering</t>
  </si>
  <si>
    <t>Sprog</t>
  </si>
  <si>
    <t>Versioner:</t>
  </si>
  <si>
    <t>31b</t>
  </si>
  <si>
    <t>31c</t>
  </si>
  <si>
    <t>BUDGETUSIKKERHED</t>
  </si>
  <si>
    <t>ADMINISTRATION</t>
  </si>
  <si>
    <t>PRODUCENTOVERHEAD</t>
  </si>
  <si>
    <t>ekskl.</t>
  </si>
  <si>
    <t>EFTERARBEJDE - POST</t>
  </si>
  <si>
    <t>EFTERARBEJDE - LØN</t>
  </si>
  <si>
    <t>EFTERARBEJDE - Fac. og Mat.</t>
  </si>
  <si>
    <t>EPK fremstilling</t>
  </si>
  <si>
    <t>Lydredigerings suite</t>
  </si>
  <si>
    <t>Mixestudie, tv-mix</t>
  </si>
  <si>
    <t>Mixestudie, bio-mix</t>
  </si>
  <si>
    <t>Lønrelaterede omkostninger</t>
  </si>
  <si>
    <t>Mixestudie it-mix</t>
  </si>
  <si>
    <t>ADR  &amp; Foley suite</t>
  </si>
  <si>
    <t>CVR:</t>
  </si>
  <si>
    <t>Filminstitut støttet udvikling 1</t>
  </si>
  <si>
    <t>Filminstitut støttet udvikling 2</t>
  </si>
  <si>
    <t>Filminstitut støttet udvikling 3</t>
  </si>
  <si>
    <t>FILMINSTITUT STØTTEDE UDVIKLINGSOMKOSTNINGER</t>
  </si>
  <si>
    <t>Filminstituttet - K&amp;D budgetskabelon version 11/2021</t>
  </si>
  <si>
    <t>Fakt.</t>
  </si>
  <si>
    <t>Løntillæg, interne lønninger</t>
  </si>
  <si>
    <t>Lønomkostninger, eksterne</t>
  </si>
  <si>
    <t>Lønomkostninger, skuespillere</t>
  </si>
  <si>
    <t>løn</t>
  </si>
  <si>
    <t xml:space="preserve">   </t>
  </si>
  <si>
    <t>Ekstra felt</t>
  </si>
  <si>
    <t xml:space="preserve">Dato: </t>
  </si>
  <si>
    <t>OBS: hvis der indsættes ekstra linier, så check at koderne passer</t>
  </si>
  <si>
    <t>Du skal vælge aflønningsformen i rullekolonne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</si>
</sst>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\-yy"/>
    <numFmt numFmtId="165" formatCode="d\-mmm\-yy"/>
  </numFmts>
  <fonts count="13" x14ac:knownFonts="1">
    <font>
      <b/>
      <sz val="12"/>
      <name val="Courier"/>
    </font>
    <font>
      <sz val="10"/>
      <name val="Helv"/>
    </font>
    <font>
      <sz val="10"/>
      <name val="Arial"/>
      <family val="2"/>
    </font>
    <font>
      <b/>
      <sz val="3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name val="Courier"/>
    </font>
    <font>
      <sz val="9"/>
      <color indexed="81"/>
      <name val="Tahom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23">
    <xf numFmtId="0" fontId="0" fillId="0" borderId="0" xfId="0"/>
    <xf numFmtId="3" fontId="2" fillId="0" borderId="0" xfId="0" applyNumberFormat="1" applyFont="1" applyAlignment="1" applyProtection="1">
      <alignment horizontal="center"/>
      <protection locked="0"/>
    </xf>
    <xf numFmtId="9" fontId="2" fillId="0" borderId="0" xfId="2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6" xfId="0" applyFont="1" applyBorder="1" applyProtection="1">
      <protection locked="0"/>
    </xf>
    <xf numFmtId="0" fontId="4" fillId="0" borderId="25" xfId="0" applyFont="1" applyBorder="1" applyProtection="1"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3" fontId="5" fillId="0" borderId="15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" fontId="2" fillId="0" borderId="15" xfId="0" applyNumberFormat="1" applyFont="1" applyBorder="1" applyAlignment="1" applyProtection="1">
      <alignment horizontal="center"/>
      <protection locked="0"/>
    </xf>
    <xf numFmtId="3" fontId="2" fillId="0" borderId="13" xfId="0" applyNumberFormat="1" applyFont="1" applyBorder="1" applyAlignment="1" applyProtection="1">
      <alignment horizontal="center"/>
      <protection locked="0"/>
    </xf>
    <xf numFmtId="9" fontId="2" fillId="0" borderId="0" xfId="2" applyFont="1" applyBorder="1" applyAlignment="1" applyProtection="1">
      <alignment horizontal="center"/>
      <protection locked="0"/>
    </xf>
    <xf numFmtId="3" fontId="2" fillId="0" borderId="14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1" fontId="2" fillId="0" borderId="14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3" fontId="2" fillId="0" borderId="18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9" fontId="5" fillId="0" borderId="0" xfId="2" applyFont="1" applyAlignment="1" applyProtection="1">
      <alignment horizontal="center"/>
      <protection locked="0"/>
    </xf>
    <xf numFmtId="14" fontId="2" fillId="0" borderId="0" xfId="0" applyNumberFormat="1" applyFont="1" applyBorder="1" applyProtection="1">
      <protection locked="0"/>
    </xf>
    <xf numFmtId="164" fontId="5" fillId="0" borderId="0" xfId="0" applyNumberFormat="1" applyFont="1" applyProtection="1">
      <protection locked="0"/>
    </xf>
    <xf numFmtId="3" fontId="5" fillId="0" borderId="2" xfId="0" applyNumberFormat="1" applyFon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165" fontId="5" fillId="0" borderId="2" xfId="0" applyNumberFormat="1" applyFont="1" applyBorder="1" applyProtection="1">
      <protection locked="0"/>
    </xf>
    <xf numFmtId="9" fontId="2" fillId="0" borderId="13" xfId="2" applyFont="1" applyBorder="1" applyAlignment="1" applyProtection="1">
      <alignment horizontal="center"/>
      <protection locked="0"/>
    </xf>
    <xf numFmtId="3" fontId="2" fillId="0" borderId="16" xfId="0" applyNumberFormat="1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5" fillId="0" borderId="18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9" fontId="2" fillId="3" borderId="3" xfId="2" applyFont="1" applyFill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3" fontId="2" fillId="0" borderId="17" xfId="0" applyNumberFormat="1" applyFont="1" applyBorder="1" applyAlignment="1" applyProtection="1">
      <alignment horizontal="center"/>
      <protection locked="0"/>
    </xf>
    <xf numFmtId="9" fontId="2" fillId="3" borderId="1" xfId="2" applyFont="1" applyFill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0" fontId="5" fillId="0" borderId="3" xfId="0" applyFont="1" applyBorder="1" applyProtection="1">
      <protection locked="0"/>
    </xf>
    <xf numFmtId="9" fontId="2" fillId="0" borderId="4" xfId="2" applyFont="1" applyBorder="1" applyAlignment="1" applyProtection="1">
      <alignment horizontal="center"/>
      <protection locked="0"/>
    </xf>
    <xf numFmtId="3" fontId="5" fillId="0" borderId="4" xfId="0" applyNumberFormat="1" applyFont="1" applyBorder="1" applyProtection="1">
      <protection locked="0"/>
    </xf>
    <xf numFmtId="1" fontId="5" fillId="0" borderId="4" xfId="0" applyNumberFormat="1" applyFont="1" applyBorder="1" applyProtection="1">
      <protection locked="0"/>
    </xf>
    <xf numFmtId="1" fontId="5" fillId="0" borderId="4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9" fontId="5" fillId="0" borderId="4" xfId="0" applyNumberFormat="1" applyFont="1" applyBorder="1" applyAlignment="1" applyProtection="1">
      <alignment horizontal="right"/>
      <protection locked="0"/>
    </xf>
    <xf numFmtId="3" fontId="5" fillId="0" borderId="13" xfId="0" applyNumberFormat="1" applyFont="1" applyBorder="1" applyProtection="1">
      <protection locked="0"/>
    </xf>
    <xf numFmtId="3" fontId="5" fillId="0" borderId="26" xfId="0" applyNumberFormat="1" applyFont="1" applyBorder="1" applyAlignment="1" applyProtection="1">
      <alignment horizontal="center"/>
      <protection locked="0"/>
    </xf>
    <xf numFmtId="9" fontId="5" fillId="0" borderId="26" xfId="2" applyFont="1" applyBorder="1" applyAlignment="1" applyProtection="1">
      <alignment horizontal="center"/>
      <protection locked="0"/>
    </xf>
    <xf numFmtId="3" fontId="5" fillId="0" borderId="26" xfId="0" applyNumberFormat="1" applyFont="1" applyBorder="1" applyProtection="1">
      <protection locked="0"/>
    </xf>
    <xf numFmtId="1" fontId="5" fillId="0" borderId="26" xfId="0" applyNumberFormat="1" applyFont="1" applyBorder="1" applyProtection="1">
      <protection locked="0"/>
    </xf>
    <xf numFmtId="9" fontId="5" fillId="0" borderId="26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Protection="1">
      <protection locked="0"/>
    </xf>
    <xf numFmtId="3" fontId="2" fillId="0" borderId="30" xfId="0" applyNumberFormat="1" applyFont="1" applyBorder="1" applyProtection="1">
      <protection locked="0"/>
    </xf>
    <xf numFmtId="3" fontId="5" fillId="0" borderId="31" xfId="0" applyNumberFormat="1" applyFont="1" applyBorder="1" applyAlignment="1" applyProtection="1">
      <alignment horizontal="center"/>
      <protection locked="0"/>
    </xf>
    <xf numFmtId="9" fontId="5" fillId="0" borderId="31" xfId="2" applyFont="1" applyBorder="1" applyAlignment="1" applyProtection="1">
      <alignment horizontal="center"/>
      <protection locked="0"/>
    </xf>
    <xf numFmtId="3" fontId="5" fillId="0" borderId="31" xfId="0" applyNumberFormat="1" applyFont="1" applyBorder="1" applyProtection="1">
      <protection locked="0"/>
    </xf>
    <xf numFmtId="1" fontId="5" fillId="0" borderId="32" xfId="0" applyNumberFormat="1" applyFont="1" applyBorder="1" applyAlignment="1" applyProtection="1">
      <alignment horizontal="right"/>
      <protection locked="0"/>
    </xf>
    <xf numFmtId="3" fontId="5" fillId="0" borderId="32" xfId="0" applyNumberFormat="1" applyFont="1" applyBorder="1" applyAlignment="1" applyProtection="1">
      <alignment horizontal="right"/>
      <protection locked="0"/>
    </xf>
    <xf numFmtId="3" fontId="5" fillId="0" borderId="32" xfId="0" applyNumberFormat="1" applyFont="1" applyBorder="1" applyAlignment="1" applyProtection="1">
      <alignment horizontal="center"/>
      <protection locked="0"/>
    </xf>
    <xf numFmtId="3" fontId="5" fillId="0" borderId="33" xfId="0" applyNumberFormat="1" applyFont="1" applyBorder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6" fillId="0" borderId="3" xfId="0" applyNumberFormat="1" applyFont="1" applyBorder="1" applyAlignment="1" applyProtection="1">
      <alignment horizontal="center"/>
      <protection locked="0"/>
    </xf>
    <xf numFmtId="9" fontId="6" fillId="0" borderId="3" xfId="2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5" fillId="0" borderId="13" xfId="0" applyNumberFormat="1" applyFont="1" applyBorder="1" applyAlignment="1" applyProtection="1">
      <alignment horizontal="center"/>
      <protection locked="0"/>
    </xf>
    <xf numFmtId="9" fontId="5" fillId="0" borderId="4" xfId="2" applyFont="1" applyBorder="1" applyAlignment="1" applyProtection="1">
      <alignment horizontal="center"/>
      <protection locked="0"/>
    </xf>
    <xf numFmtId="3" fontId="5" fillId="0" borderId="4" xfId="0" applyNumberFormat="1" applyFont="1" applyBorder="1" applyAlignment="1" applyProtection="1">
      <alignment horizontal="center"/>
      <protection locked="0"/>
    </xf>
    <xf numFmtId="9" fontId="5" fillId="0" borderId="5" xfId="2" applyFont="1" applyBorder="1" applyAlignment="1" applyProtection="1">
      <alignment horizontal="center"/>
      <protection locked="0"/>
    </xf>
    <xf numFmtId="3" fontId="5" fillId="0" borderId="5" xfId="0" applyNumberFormat="1" applyFont="1" applyBorder="1" applyProtection="1">
      <protection locked="0"/>
    </xf>
    <xf numFmtId="3" fontId="5" fillId="0" borderId="13" xfId="0" applyNumberFormat="1" applyFont="1" applyBorder="1" applyAlignment="1" applyProtection="1">
      <alignment horizontal="right"/>
      <protection locked="0"/>
    </xf>
    <xf numFmtId="3" fontId="6" fillId="0" borderId="13" xfId="0" applyNumberFormat="1" applyFont="1" applyBorder="1" applyAlignment="1" applyProtection="1">
      <alignment horizontal="center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3" fontId="5" fillId="0" borderId="5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1" fontId="2" fillId="0" borderId="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3" fontId="6" fillId="0" borderId="17" xfId="0" applyNumberFormat="1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1" fontId="2" fillId="0" borderId="8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6" fillId="0" borderId="14" xfId="0" applyNumberFormat="1" applyFont="1" applyBorder="1" applyAlignment="1" applyProtection="1">
      <alignment horizontal="center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3" fontId="5" fillId="0" borderId="0" xfId="0" applyNumberFormat="1" applyFont="1" applyBorder="1" applyProtection="1">
      <protection locked="0"/>
    </xf>
    <xf numFmtId="3" fontId="5" fillId="0" borderId="5" xfId="0" applyNumberFormat="1" applyFont="1" applyFill="1" applyBorder="1" applyAlignment="1" applyProtection="1">
      <alignment horizontal="center"/>
      <protection locked="0"/>
    </xf>
    <xf numFmtId="9" fontId="5" fillId="0" borderId="5" xfId="2" applyFont="1" applyFill="1" applyBorder="1" applyAlignment="1" applyProtection="1">
      <alignment horizontal="center"/>
      <protection locked="0"/>
    </xf>
    <xf numFmtId="3" fontId="5" fillId="0" borderId="5" xfId="0" applyNumberFormat="1" applyFont="1" applyFill="1" applyBorder="1" applyProtection="1"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3" fontId="5" fillId="0" borderId="4" xfId="0" applyNumberFormat="1" applyFont="1" applyFill="1" applyBorder="1" applyAlignment="1" applyProtection="1">
      <alignment horizontal="right"/>
      <protection locked="0"/>
    </xf>
    <xf numFmtId="3" fontId="5" fillId="0" borderId="4" xfId="0" applyNumberFormat="1" applyFont="1" applyFill="1" applyBorder="1" applyAlignment="1" applyProtection="1">
      <alignment horizontal="center"/>
      <protection locked="0"/>
    </xf>
    <xf numFmtId="3" fontId="5" fillId="0" borderId="13" xfId="0" applyNumberFormat="1" applyFont="1" applyFill="1" applyBorder="1" applyAlignment="1" applyProtection="1">
      <alignment horizontal="right"/>
      <protection locked="0"/>
    </xf>
    <xf numFmtId="3" fontId="6" fillId="0" borderId="3" xfId="0" applyNumberFormat="1" applyFont="1" applyFill="1" applyBorder="1" applyAlignment="1" applyProtection="1">
      <alignment horizontal="center"/>
      <protection locked="0"/>
    </xf>
    <xf numFmtId="3" fontId="2" fillId="0" borderId="3" xfId="0" applyNumberFormat="1" applyFont="1" applyFill="1" applyBorder="1" applyAlignment="1" applyProtection="1">
      <alignment horizontal="left"/>
      <protection locked="0"/>
    </xf>
    <xf numFmtId="3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Protection="1">
      <protection locked="0"/>
    </xf>
    <xf numFmtId="3" fontId="7" fillId="0" borderId="13" xfId="0" applyNumberFormat="1" applyFont="1" applyFill="1" applyBorder="1" applyAlignment="1" applyProtection="1">
      <alignment horizontal="center"/>
      <protection locked="0"/>
    </xf>
    <xf numFmtId="9" fontId="7" fillId="0" borderId="5" xfId="2" applyFont="1" applyFill="1" applyBorder="1" applyAlignment="1" applyProtection="1">
      <alignment horizontal="center"/>
      <protection locked="0"/>
    </xf>
    <xf numFmtId="1" fontId="5" fillId="0" borderId="4" xfId="0" applyNumberFormat="1" applyFont="1" applyFill="1" applyBorder="1" applyProtection="1">
      <protection locked="0"/>
    </xf>
    <xf numFmtId="3" fontId="5" fillId="0" borderId="4" xfId="0" applyNumberFormat="1" applyFont="1" applyFill="1" applyBorder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" fontId="2" fillId="0" borderId="1" xfId="0" applyNumberFormat="1" applyFont="1" applyBorder="1" applyAlignment="1" applyProtection="1">
      <alignment horizontal="right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3" fontId="6" fillId="0" borderId="19" xfId="0" applyNumberFormat="1" applyFont="1" applyBorder="1" applyAlignment="1" applyProtection="1">
      <alignment horizontal="center"/>
      <protection locked="0"/>
    </xf>
    <xf numFmtId="3" fontId="2" fillId="0" borderId="19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left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7" fillId="0" borderId="13" xfId="0" applyNumberFormat="1" applyFont="1" applyBorder="1" applyAlignment="1" applyProtection="1">
      <alignment horizontal="center"/>
      <protection locked="0"/>
    </xf>
    <xf numFmtId="9" fontId="7" fillId="0" borderId="5" xfId="2" applyFont="1" applyBorder="1" applyAlignment="1" applyProtection="1">
      <alignment horizontal="center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9" fontId="5" fillId="0" borderId="23" xfId="2" applyFont="1" applyBorder="1" applyAlignment="1" applyProtection="1">
      <alignment horizontal="center"/>
      <protection locked="0"/>
    </xf>
    <xf numFmtId="3" fontId="5" fillId="0" borderId="23" xfId="0" applyNumberFormat="1" applyFont="1" applyBorder="1" applyProtection="1">
      <protection locked="0"/>
    </xf>
    <xf numFmtId="1" fontId="5" fillId="0" borderId="26" xfId="0" applyNumberFormat="1" applyFont="1" applyBorder="1" applyAlignment="1" applyProtection="1">
      <alignment horizontal="right"/>
      <protection locked="0"/>
    </xf>
    <xf numFmtId="3" fontId="5" fillId="0" borderId="26" xfId="0" applyNumberFormat="1" applyFont="1" applyBorder="1" applyAlignment="1" applyProtection="1">
      <alignment horizontal="right"/>
      <protection locked="0"/>
    </xf>
    <xf numFmtId="3" fontId="5" fillId="0" borderId="15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 applyProtection="1">
      <alignment horizontal="left"/>
      <protection locked="0"/>
    </xf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left"/>
      <protection locked="0"/>
    </xf>
    <xf numFmtId="1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9" xfId="0" applyNumberFormat="1" applyFont="1" applyBorder="1" applyAlignment="1" applyProtection="1">
      <alignment horizontal="left"/>
      <protection locked="0"/>
    </xf>
    <xf numFmtId="3" fontId="7" fillId="0" borderId="5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3" fontId="5" fillId="0" borderId="3" xfId="0" applyNumberFormat="1" applyFont="1" applyBorder="1" applyProtection="1">
      <protection locked="0"/>
    </xf>
    <xf numFmtId="3" fontId="2" fillId="0" borderId="17" xfId="0" applyNumberFormat="1" applyFont="1" applyBorder="1" applyAlignment="1" applyProtection="1">
      <alignment horizontal="right"/>
      <protection locked="0"/>
    </xf>
    <xf numFmtId="3" fontId="6" fillId="0" borderId="5" xfId="0" applyNumberFormat="1" applyFont="1" applyBorder="1" applyAlignment="1" applyProtection="1">
      <alignment horizontal="center"/>
      <protection locked="0"/>
    </xf>
    <xf numFmtId="9" fontId="6" fillId="0" borderId="5" xfId="2" applyFont="1" applyBorder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5" fillId="0" borderId="9" xfId="0" applyNumberFormat="1" applyFont="1" applyBorder="1" applyAlignment="1" applyProtection="1">
      <alignment horizontal="left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9" fontId="6" fillId="0" borderId="1" xfId="2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9" fontId="6" fillId="0" borderId="2" xfId="2" applyFont="1" applyBorder="1" applyAlignment="1" applyProtection="1">
      <alignment horizontal="center"/>
      <protection locked="0"/>
    </xf>
    <xf numFmtId="3" fontId="5" fillId="0" borderId="7" xfId="0" applyNumberFormat="1" applyFont="1" applyBorder="1" applyProtection="1">
      <protection locked="0"/>
    </xf>
    <xf numFmtId="1" fontId="5" fillId="0" borderId="7" xfId="0" applyNumberFormat="1" applyFont="1" applyBorder="1" applyProtection="1">
      <protection locked="0"/>
    </xf>
    <xf numFmtId="9" fontId="5" fillId="0" borderId="2" xfId="0" applyNumberFormat="1" applyFont="1" applyBorder="1" applyAlignment="1" applyProtection="1">
      <alignment horizontal="right"/>
      <protection locked="0"/>
    </xf>
    <xf numFmtId="3" fontId="5" fillId="0" borderId="20" xfId="0" applyNumberFormat="1" applyFont="1" applyBorder="1" applyProtection="1">
      <protection locked="0"/>
    </xf>
    <xf numFmtId="3" fontId="9" fillId="0" borderId="3" xfId="0" applyNumberFormat="1" applyFont="1" applyBorder="1" applyProtection="1">
      <protection locked="0"/>
    </xf>
    <xf numFmtId="3" fontId="9" fillId="0" borderId="3" xfId="0" applyNumberFormat="1" applyFont="1" applyBorder="1" applyAlignment="1" applyProtection="1">
      <alignment horizontal="left"/>
      <protection locked="0"/>
    </xf>
    <xf numFmtId="3" fontId="2" fillId="2" borderId="3" xfId="0" applyNumberFormat="1" applyFont="1" applyFill="1" applyBorder="1" applyAlignment="1" applyProtection="1">
      <alignment horizontal="left"/>
      <protection locked="0"/>
    </xf>
    <xf numFmtId="3" fontId="2" fillId="2" borderId="11" xfId="0" applyNumberFormat="1" applyFont="1" applyFill="1" applyBorder="1" applyProtection="1"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center"/>
      <protection locked="0"/>
    </xf>
    <xf numFmtId="9" fontId="2" fillId="0" borderId="5" xfId="2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left"/>
      <protection locked="0"/>
    </xf>
    <xf numFmtId="3" fontId="2" fillId="0" borderId="6" xfId="0" applyNumberFormat="1" applyFont="1" applyBorder="1" applyAlignment="1" applyProtection="1">
      <alignment horizontal="left"/>
      <protection locked="0"/>
    </xf>
    <xf numFmtId="1" fontId="9" fillId="0" borderId="1" xfId="0" applyNumberFormat="1" applyFont="1" applyFill="1" applyBorder="1" applyProtection="1">
      <protection locked="0"/>
    </xf>
    <xf numFmtId="1" fontId="9" fillId="0" borderId="1" xfId="0" applyNumberFormat="1" applyFont="1" applyBorder="1" applyProtection="1">
      <protection locked="0"/>
    </xf>
    <xf numFmtId="3" fontId="9" fillId="2" borderId="3" xfId="0" applyNumberFormat="1" applyFont="1" applyFill="1" applyBorder="1" applyAlignment="1" applyProtection="1">
      <alignment horizontal="left"/>
      <protection locked="0"/>
    </xf>
    <xf numFmtId="3" fontId="2" fillId="2" borderId="11" xfId="0" applyNumberFormat="1" applyFont="1" applyFill="1" applyBorder="1" applyAlignment="1" applyProtection="1">
      <alignment horizontal="left"/>
      <protection locked="0"/>
    </xf>
    <xf numFmtId="9" fontId="6" fillId="0" borderId="16" xfId="2" applyFont="1" applyBorder="1" applyAlignment="1" applyProtection="1">
      <alignment horizontal="center"/>
      <protection locked="0"/>
    </xf>
    <xf numFmtId="3" fontId="5" fillId="0" borderId="6" xfId="0" applyNumberFormat="1" applyFont="1" applyBorder="1" applyAlignment="1" applyProtection="1">
      <alignment horizontal="left"/>
      <protection locked="0"/>
    </xf>
    <xf numFmtId="3" fontId="2" fillId="0" borderId="7" xfId="0" applyNumberFormat="1" applyFont="1" applyBorder="1" applyAlignment="1" applyProtection="1">
      <alignment horizontal="left"/>
      <protection locked="0"/>
    </xf>
    <xf numFmtId="3" fontId="5" fillId="0" borderId="7" xfId="1" applyNumberFormat="1" applyFont="1" applyBorder="1" applyProtection="1">
      <protection locked="0"/>
    </xf>
    <xf numFmtId="1" fontId="2" fillId="0" borderId="0" xfId="0" applyNumberFormat="1" applyFont="1" applyAlignment="1" applyProtection="1">
      <alignment horizontal="right"/>
      <protection locked="0"/>
    </xf>
    <xf numFmtId="1" fontId="2" fillId="0" borderId="1" xfId="1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1" fontId="2" fillId="0" borderId="4" xfId="0" applyNumberFormat="1" applyFont="1" applyBorder="1" applyProtection="1">
      <protection locked="0"/>
    </xf>
    <xf numFmtId="3" fontId="5" fillId="0" borderId="29" xfId="0" applyNumberFormat="1" applyFont="1" applyBorder="1" applyAlignment="1" applyProtection="1">
      <alignment horizontal="right"/>
      <protection locked="0"/>
    </xf>
    <xf numFmtId="9" fontId="2" fillId="0" borderId="2" xfId="2" applyFont="1" applyBorder="1" applyAlignment="1" applyProtection="1">
      <alignment horizontal="center"/>
      <protection locked="0"/>
    </xf>
    <xf numFmtId="9" fontId="6" fillId="0" borderId="3" xfId="2" applyFont="1" applyBorder="1" applyAlignment="1" applyProtection="1">
      <alignment horizontal="center"/>
    </xf>
    <xf numFmtId="3" fontId="2" fillId="0" borderId="1" xfId="0" applyNumberFormat="1" applyFont="1" applyBorder="1" applyProtection="1"/>
    <xf numFmtId="3" fontId="2" fillId="0" borderId="1" xfId="1" applyNumberFormat="1" applyFont="1" applyBorder="1" applyProtection="1"/>
    <xf numFmtId="0" fontId="4" fillId="0" borderId="10" xfId="0" applyFont="1" applyBorder="1" applyProtection="1"/>
    <xf numFmtId="3" fontId="2" fillId="0" borderId="17" xfId="0" applyNumberFormat="1" applyFont="1" applyBorder="1" applyProtection="1"/>
    <xf numFmtId="0" fontId="4" fillId="0" borderId="27" xfId="0" applyFont="1" applyBorder="1" applyProtection="1"/>
    <xf numFmtId="1" fontId="2" fillId="0" borderId="1" xfId="0" applyNumberFormat="1" applyFont="1" applyBorder="1" applyProtection="1"/>
    <xf numFmtId="3" fontId="2" fillId="0" borderId="22" xfId="0" applyNumberFormat="1" applyFont="1" applyBorder="1" applyProtection="1"/>
    <xf numFmtId="3" fontId="2" fillId="0" borderId="21" xfId="0" applyNumberFormat="1" applyFont="1" applyBorder="1" applyProtection="1"/>
    <xf numFmtId="3" fontId="5" fillId="0" borderId="13" xfId="0" applyNumberFormat="1" applyFont="1" applyBorder="1" applyProtection="1"/>
    <xf numFmtId="9" fontId="5" fillId="0" borderId="4" xfId="0" applyNumberFormat="1" applyFont="1" applyFill="1" applyBorder="1" applyAlignment="1" applyProtection="1">
      <alignment horizontal="right"/>
    </xf>
    <xf numFmtId="9" fontId="5" fillId="0" borderId="4" xfId="0" applyNumberFormat="1" applyFont="1" applyBorder="1" applyAlignment="1" applyProtection="1">
      <alignment horizontal="right"/>
    </xf>
    <xf numFmtId="3" fontId="8" fillId="0" borderId="17" xfId="0" applyNumberFormat="1" applyFont="1" applyBorder="1" applyProtection="1"/>
    <xf numFmtId="3" fontId="4" fillId="0" borderId="17" xfId="0" applyNumberFormat="1" applyFont="1" applyBorder="1" applyProtection="1"/>
    <xf numFmtId="9" fontId="5" fillId="0" borderId="28" xfId="0" applyNumberFormat="1" applyFont="1" applyBorder="1" applyAlignment="1" applyProtection="1">
      <alignment horizontal="right"/>
    </xf>
    <xf numFmtId="3" fontId="2" fillId="0" borderId="20" xfId="0" applyNumberFormat="1" applyFont="1" applyBorder="1" applyProtection="1"/>
    <xf numFmtId="1" fontId="2" fillId="0" borderId="4" xfId="0" applyNumberFormat="1" applyFont="1" applyBorder="1" applyProtection="1"/>
    <xf numFmtId="3" fontId="5" fillId="0" borderId="17" xfId="0" applyNumberFormat="1" applyFont="1" applyBorder="1" applyProtection="1"/>
    <xf numFmtId="0" fontId="0" fillId="0" borderId="0" xfId="0" quotePrefix="1" applyProtection="1"/>
    <xf numFmtId="0" fontId="0" fillId="0" borderId="0" xfId="0" applyProtection="1"/>
    <xf numFmtId="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  <protection locked="0"/>
    </xf>
    <xf numFmtId="3" fontId="2" fillId="0" borderId="3" xfId="0" applyNumberFormat="1" applyFont="1" applyFill="1" applyBorder="1" applyProtection="1">
      <protection locked="0"/>
    </xf>
    <xf numFmtId="1" fontId="2" fillId="0" borderId="1" xfId="1" applyNumberFormat="1" applyFont="1" applyFill="1" applyBorder="1" applyProtection="1">
      <protection locked="0"/>
    </xf>
    <xf numFmtId="1" fontId="2" fillId="0" borderId="1" xfId="0" applyNumberFormat="1" applyFont="1" applyFill="1" applyBorder="1" applyProtection="1"/>
    <xf numFmtId="3" fontId="2" fillId="0" borderId="17" xfId="0" applyNumberFormat="1" applyFont="1" applyFill="1" applyBorder="1" applyProtection="1"/>
    <xf numFmtId="9" fontId="6" fillId="0" borderId="3" xfId="2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33-4437-AB54-35EC8C18A9E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3-4437-AB54-35EC8C18A9E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33-4437-AB54-35EC8C18A9E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33-4437-AB54-35EC8C18A9E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33-4437-AB54-35EC8C18A9E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33-4437-AB54-35EC8C18A9E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33-4437-AB54-35EC8C18A9E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D533-4437-AB54-35EC8C18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>
      <c:oddHeader>&amp;D</c:oddHeader>
      <c:oddFooter>Page &amp;P</c:oddFooter>
    </c:headerFooter>
    <c:pageMargins b="0.98425196850393659" l="0.74803149606299291" r="0.74803149606299291" t="0.98425196850393659" header="0.5" footer="0.5"/>
    <c:pageSetup paperSize="9" orientation="landscape" horizontalDpi="-4" verticalDpi="-4" copies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A8-4110-A01F-587E90B62CE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A8-4110-A01F-587E90B62CE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A8-4110-A01F-587E90B62CE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A8-4110-A01F-587E90B62CE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A8-4110-A01F-587E90B62CE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A8-4110-A01F-587E90B62CE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2A8-4110-A01F-587E90B62CE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82A8-4110-A01F-587E90B6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4A-4867-B797-1C50375E0AD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4A-4867-B797-1C50375E0AD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4A-4867-B797-1C50375E0AD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4A-4867-B797-1C50375E0AD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4A-4867-B797-1C50375E0AD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4A-4867-B797-1C50375E0AD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4A-4867-B797-1C50375E0AD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974A-4867-B797-1C50375E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FA-4444-9D73-C8BEEC235F5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FA-4444-9D73-C8BEEC235F5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FA-4444-9D73-C8BEEC235F5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FA-4444-9D73-C8BEEC235F5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FA-4444-9D73-C8BEEC235F5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FA-4444-9D73-C8BEEC235F5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FA-4444-9D73-C8BEEC235F5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D8FA-4444-9D73-C8BEEC23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E6-415A-BDF9-16E760EE0043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E6-415A-BDF9-16E760EE004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E6-415A-BDF9-16E760EE0043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E6-415A-BDF9-16E760EE0043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8E6-415A-BDF9-16E760EE0043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E6-415A-BDF9-16E760EE0043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E6-415A-BDF9-16E760EE00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28E6-415A-BDF9-16E760EE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1F-43A7-B7CD-D6F7330B9723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F-43A7-B7CD-D6F7330B972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1F-43A7-B7CD-D6F7330B9723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1F-43A7-B7CD-D6F7330B9723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61F-43A7-B7CD-D6F7330B9723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1F-43A7-B7CD-D6F7330B9723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61F-43A7-B7CD-D6F7330B972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161F-43A7-B7CD-D6F7330B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59-4757-A273-85CDC04E1B49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59-4757-A273-85CDC04E1B49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59-4757-A273-85CDC04E1B4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59-4757-A273-85CDC04E1B49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59-4757-A273-85CDC04E1B49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59-4757-A273-85CDC04E1B49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59-4757-A273-85CDC04E1B4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F259-4757-A273-85CDC04E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CB-4DFB-8087-3075E840C1F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CB-4DFB-8087-3075E840C1F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CB-4DFB-8087-3075E840C1F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CB-4DFB-8087-3075E840C1F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CB-4DFB-8087-3075E840C1F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CB-4DFB-8087-3075E840C1F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CB-4DFB-8087-3075E840C1F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1BCB-4DFB-8087-3075E840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41-4401-A7C8-02E0AE8906C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41-4401-A7C8-02E0AE8906C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41-4401-A7C8-02E0AE8906C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41-4401-A7C8-02E0AE8906C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41-4401-A7C8-02E0AE8906C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41-4401-A7C8-02E0AE8906C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41-4401-A7C8-02E0AE8906C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0C41-4401-A7C8-02E0AE89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38-4B21-8114-9C9F567D23D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38-4B21-8114-9C9F567D23D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38-4B21-8114-9C9F567D23D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38-4B21-8114-9C9F567D23D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38-4B21-8114-9C9F567D23D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38-4B21-8114-9C9F567D23D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A38-4B21-8114-9C9F567D23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6A38-4B21-8114-9C9F567D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CD-4FAF-A6AB-A0D755BCE0AE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CD-4FAF-A6AB-A0D755BCE0A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CD-4FAF-A6AB-A0D755BCE0AE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CD-4FAF-A6AB-A0D755BCE0A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CD-4FAF-A6AB-A0D755BCE0AE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CD-4FAF-A6AB-A0D755BCE0AE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CD-4FAF-A6AB-A0D755BCE0A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1ACD-4FAF-A6AB-A0D755BC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33</xdr:row>
      <xdr:rowOff>133350</xdr:rowOff>
    </xdr:from>
    <xdr:to>
      <xdr:col>22</xdr:col>
      <xdr:colOff>0</xdr:colOff>
      <xdr:row>34</xdr:row>
      <xdr:rowOff>133350</xdr:rowOff>
    </xdr:to>
    <xdr:graphicFrame macro="">
      <xdr:nvGraphicFramePr>
        <xdr:cNvPr id="1257" name="Chart 8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133350</xdr:rowOff>
    </xdr:to>
    <xdr:graphicFrame macro="">
      <xdr:nvGraphicFramePr>
        <xdr:cNvPr id="1258" name="Chart 9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27</xdr:row>
      <xdr:rowOff>133350</xdr:rowOff>
    </xdr:from>
    <xdr:to>
      <xdr:col>22</xdr:col>
      <xdr:colOff>0</xdr:colOff>
      <xdr:row>28</xdr:row>
      <xdr:rowOff>133350</xdr:rowOff>
    </xdr:to>
    <xdr:graphicFrame macro="">
      <xdr:nvGraphicFramePr>
        <xdr:cNvPr id="1259" name="Chart 10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28</xdr:row>
      <xdr:rowOff>133350</xdr:rowOff>
    </xdr:from>
    <xdr:to>
      <xdr:col>22</xdr:col>
      <xdr:colOff>0</xdr:colOff>
      <xdr:row>29</xdr:row>
      <xdr:rowOff>133350</xdr:rowOff>
    </xdr:to>
    <xdr:graphicFrame macro="">
      <xdr:nvGraphicFramePr>
        <xdr:cNvPr id="1260" name="Chart 1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29</xdr:row>
      <xdr:rowOff>133350</xdr:rowOff>
    </xdr:from>
    <xdr:to>
      <xdr:col>22</xdr:col>
      <xdr:colOff>0</xdr:colOff>
      <xdr:row>30</xdr:row>
      <xdr:rowOff>0</xdr:rowOff>
    </xdr:to>
    <xdr:graphicFrame macro="">
      <xdr:nvGraphicFramePr>
        <xdr:cNvPr id="1261" name="Chart 1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aphicFrame macro="">
      <xdr:nvGraphicFramePr>
        <xdr:cNvPr id="1262" name="Chart 1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aphicFrame macro="">
      <xdr:nvGraphicFramePr>
        <xdr:cNvPr id="1263" name="Chart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133350</xdr:rowOff>
    </xdr:to>
    <xdr:graphicFrame macro="">
      <xdr:nvGraphicFramePr>
        <xdr:cNvPr id="1264" name="Chart 1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0</xdr:colOff>
      <xdr:row>30</xdr:row>
      <xdr:rowOff>133350</xdr:rowOff>
    </xdr:from>
    <xdr:to>
      <xdr:col>22</xdr:col>
      <xdr:colOff>0</xdr:colOff>
      <xdr:row>31</xdr:row>
      <xdr:rowOff>133350</xdr:rowOff>
    </xdr:to>
    <xdr:graphicFrame macro="">
      <xdr:nvGraphicFramePr>
        <xdr:cNvPr id="1265" name="Chart 16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31</xdr:row>
      <xdr:rowOff>133350</xdr:rowOff>
    </xdr:from>
    <xdr:to>
      <xdr:col>22</xdr:col>
      <xdr:colOff>0</xdr:colOff>
      <xdr:row>32</xdr:row>
      <xdr:rowOff>133350</xdr:rowOff>
    </xdr:to>
    <xdr:graphicFrame macro="">
      <xdr:nvGraphicFramePr>
        <xdr:cNvPr id="1266" name="Chart 17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32</xdr:row>
      <xdr:rowOff>133350</xdr:rowOff>
    </xdr:from>
    <xdr:to>
      <xdr:col>22</xdr:col>
      <xdr:colOff>0</xdr:colOff>
      <xdr:row>33</xdr:row>
      <xdr:rowOff>133350</xdr:rowOff>
    </xdr:to>
    <xdr:graphicFrame macro="">
      <xdr:nvGraphicFramePr>
        <xdr:cNvPr id="1267" name="Chart 18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54"/>
  <sheetViews>
    <sheetView showGridLines="0" tabSelected="1" view="pageBreakPreview" zoomScale="85" zoomScaleNormal="100" zoomScaleSheetLayoutView="85" workbookViewId="0">
      <selection activeCell="F10" sqref="F10"/>
    </sheetView>
  </sheetViews>
  <sheetFormatPr defaultColWidth="2.69921875" defaultRowHeight="12.75" x14ac:dyDescent="0.2"/>
  <cols>
    <col min="1" max="1" width="3.69921875" style="6" customWidth="1"/>
    <col min="2" max="2" width="2.59765625" style="1" customWidth="1"/>
    <col min="3" max="3" width="3.5" style="2" customWidth="1"/>
    <col min="4" max="4" width="22.296875" style="6" customWidth="1"/>
    <col min="5" max="5" width="4" style="7" customWidth="1"/>
    <col min="6" max="6" width="4.8984375" style="6" customWidth="1"/>
    <col min="7" max="7" width="4.19921875" style="6" customWidth="1"/>
    <col min="8" max="8" width="7.3984375" style="7" customWidth="1"/>
    <col min="9" max="9" width="3.5" style="6" customWidth="1"/>
    <col min="10" max="10" width="6.5" style="7" customWidth="1"/>
    <col min="11" max="11" width="11.09765625" style="6" customWidth="1"/>
    <col min="12" max="13" width="7.59765625" style="6" customWidth="1"/>
    <col min="14" max="14" width="12.796875" style="6" customWidth="1"/>
    <col min="15" max="15" width="7.796875" style="6" customWidth="1"/>
    <col min="16" max="16" width="12.09765625" style="6" customWidth="1"/>
    <col min="17" max="17" width="7.8984375" style="6" customWidth="1"/>
    <col min="18" max="16384" width="2.69921875" style="6"/>
  </cols>
  <sheetData>
    <row r="1" spans="2:22" ht="41.25" x14ac:dyDescent="0.6">
      <c r="D1" s="3" t="s">
        <v>0</v>
      </c>
      <c r="E1" s="4"/>
      <c r="F1" s="5"/>
      <c r="L1" s="5"/>
      <c r="M1" s="5"/>
      <c r="N1" s="5"/>
      <c r="O1" s="5"/>
      <c r="P1" s="5"/>
      <c r="Q1" s="8"/>
      <c r="R1" s="8"/>
      <c r="S1" s="8"/>
      <c r="T1" s="8"/>
      <c r="U1" s="8"/>
      <c r="V1" s="8"/>
    </row>
    <row r="2" spans="2:22" ht="15.75" x14ac:dyDescent="0.25">
      <c r="D2" s="6" t="s">
        <v>2</v>
      </c>
      <c r="G2" s="1"/>
      <c r="J2" s="9" t="s">
        <v>1</v>
      </c>
      <c r="K2" s="10"/>
      <c r="L2" s="5"/>
      <c r="M2" s="5"/>
      <c r="N2" s="5"/>
      <c r="O2" s="5"/>
      <c r="P2" s="5"/>
      <c r="Q2" s="8"/>
      <c r="R2" s="8"/>
      <c r="S2" s="8"/>
      <c r="T2" s="8"/>
      <c r="U2" s="8"/>
      <c r="V2" s="8"/>
    </row>
    <row r="3" spans="2:22" ht="15.75" x14ac:dyDescent="0.25">
      <c r="D3" s="11" t="s">
        <v>4</v>
      </c>
      <c r="J3" s="12" t="s">
        <v>3</v>
      </c>
      <c r="K3" s="13"/>
      <c r="L3" s="5"/>
      <c r="M3" s="5"/>
      <c r="N3" s="5"/>
      <c r="O3" s="5"/>
      <c r="P3" s="5"/>
      <c r="Q3" s="8"/>
      <c r="R3" s="8"/>
      <c r="S3" s="8"/>
      <c r="T3" s="8"/>
      <c r="U3" s="8"/>
      <c r="V3" s="8"/>
    </row>
    <row r="4" spans="2:22" ht="15.75" x14ac:dyDescent="0.25">
      <c r="D4" s="6" t="s">
        <v>274</v>
      </c>
      <c r="H4" s="5"/>
      <c r="J4" s="9" t="s">
        <v>5</v>
      </c>
      <c r="K4" s="10"/>
      <c r="L4" s="5"/>
      <c r="M4" s="5"/>
      <c r="N4" s="5"/>
      <c r="O4" s="5"/>
      <c r="P4" s="5"/>
      <c r="Q4" s="8"/>
      <c r="R4" s="8"/>
      <c r="S4" s="8"/>
      <c r="T4" s="8"/>
      <c r="U4" s="8"/>
      <c r="V4" s="8"/>
    </row>
    <row r="5" spans="2:22" ht="15.75" x14ac:dyDescent="0.25">
      <c r="H5" s="5"/>
      <c r="J5" s="12" t="s">
        <v>3</v>
      </c>
      <c r="K5" s="13"/>
      <c r="L5" s="5"/>
      <c r="M5" s="5"/>
      <c r="N5" s="5"/>
      <c r="O5" s="5"/>
      <c r="P5" s="5"/>
      <c r="Q5" s="8"/>
      <c r="R5" s="8"/>
      <c r="S5" s="8"/>
      <c r="T5" s="8"/>
      <c r="U5" s="8"/>
      <c r="V5" s="8"/>
    </row>
    <row r="6" spans="2:22" ht="15.75" x14ac:dyDescent="0.25">
      <c r="D6" s="50" t="s">
        <v>283</v>
      </c>
      <c r="H6" s="5"/>
      <c r="J6" s="9" t="s">
        <v>251</v>
      </c>
      <c r="K6" s="10"/>
      <c r="L6" s="5"/>
      <c r="M6" s="5"/>
      <c r="N6" s="5"/>
      <c r="O6" s="5"/>
      <c r="P6" s="5"/>
      <c r="Q6" s="8"/>
      <c r="R6" s="8"/>
      <c r="S6" s="8"/>
      <c r="T6" s="8"/>
      <c r="U6" s="8"/>
      <c r="V6" s="8"/>
    </row>
    <row r="7" spans="2:22" ht="15.75" x14ac:dyDescent="0.25">
      <c r="D7" s="222" t="s">
        <v>284</v>
      </c>
      <c r="H7" s="5"/>
      <c r="J7" s="12" t="s">
        <v>252</v>
      </c>
      <c r="K7" s="13"/>
      <c r="L7" s="5"/>
      <c r="M7" s="5"/>
      <c r="N7" s="5"/>
      <c r="O7" s="5"/>
      <c r="P7" s="5"/>
      <c r="Q7" s="8"/>
      <c r="R7" s="8"/>
      <c r="S7" s="8"/>
      <c r="T7" s="8"/>
      <c r="U7" s="8"/>
      <c r="V7" s="8"/>
    </row>
    <row r="8" spans="2:22" ht="15.75" x14ac:dyDescent="0.25">
      <c r="E8" s="14"/>
      <c r="H8" s="6"/>
      <c r="J8" s="14"/>
      <c r="K8" s="15" t="s">
        <v>8</v>
      </c>
      <c r="L8" s="5"/>
      <c r="M8" s="5"/>
      <c r="N8" s="5"/>
      <c r="O8" s="5"/>
      <c r="P8" s="5"/>
      <c r="Q8" s="8"/>
      <c r="R8" s="8"/>
      <c r="S8" s="8"/>
      <c r="T8" s="8"/>
      <c r="U8" s="8"/>
      <c r="V8" s="8"/>
    </row>
    <row r="9" spans="2:22" ht="15.75" x14ac:dyDescent="0.25">
      <c r="D9" s="16" t="s">
        <v>6</v>
      </c>
      <c r="E9" s="14"/>
      <c r="F9" s="15"/>
      <c r="G9" s="15"/>
      <c r="H9" s="17" t="s">
        <v>7</v>
      </c>
      <c r="J9" s="18" t="s">
        <v>10</v>
      </c>
      <c r="K9" s="19">
        <v>0</v>
      </c>
      <c r="L9" s="5"/>
      <c r="M9" s="5"/>
      <c r="N9" s="5"/>
      <c r="O9" s="5"/>
      <c r="P9" s="5"/>
      <c r="Q9" s="8"/>
      <c r="R9" s="8"/>
      <c r="S9" s="8"/>
      <c r="T9" s="8"/>
      <c r="U9" s="8"/>
      <c r="V9" s="8"/>
    </row>
    <row r="10" spans="2:22" ht="15.75" x14ac:dyDescent="0.25">
      <c r="B10" s="15"/>
      <c r="C10" s="20"/>
      <c r="D10" s="21" t="s">
        <v>269</v>
      </c>
      <c r="E10" s="14"/>
      <c r="F10" s="22"/>
      <c r="G10" s="23"/>
      <c r="H10" s="24">
        <v>0</v>
      </c>
      <c r="J10" s="18" t="s">
        <v>13</v>
      </c>
      <c r="K10" s="19">
        <v>0</v>
      </c>
      <c r="L10" s="5"/>
      <c r="M10" s="5"/>
      <c r="N10" s="5"/>
      <c r="O10" s="8"/>
      <c r="P10" s="8"/>
      <c r="Q10" s="8"/>
      <c r="R10" s="8"/>
      <c r="S10" s="8"/>
      <c r="T10" s="8"/>
      <c r="U10" s="8"/>
      <c r="V10" s="8"/>
    </row>
    <row r="11" spans="2:22" ht="15.75" x14ac:dyDescent="0.25">
      <c r="B11" s="15"/>
      <c r="C11" s="20"/>
      <c r="D11" s="21" t="s">
        <v>9</v>
      </c>
      <c r="E11" s="14"/>
      <c r="F11" s="25"/>
      <c r="G11" s="25"/>
      <c r="H11" s="26" t="s">
        <v>12</v>
      </c>
      <c r="J11" s="18" t="s">
        <v>14</v>
      </c>
      <c r="K11" s="19">
        <v>0</v>
      </c>
      <c r="L11" s="5"/>
      <c r="M11" s="5"/>
      <c r="N11" s="5"/>
      <c r="O11" s="8"/>
      <c r="P11" s="8"/>
      <c r="Q11" s="8"/>
      <c r="R11" s="8"/>
      <c r="S11" s="8"/>
      <c r="T11" s="8"/>
      <c r="U11" s="8"/>
      <c r="V11" s="8"/>
    </row>
    <row r="12" spans="2:22" ht="15.75" x14ac:dyDescent="0.25">
      <c r="D12" s="26" t="s">
        <v>11</v>
      </c>
      <c r="E12" s="14"/>
      <c r="F12" s="8"/>
      <c r="G12" s="8"/>
      <c r="H12" s="27"/>
      <c r="I12" s="28"/>
      <c r="J12" s="18" t="s">
        <v>15</v>
      </c>
      <c r="K12" s="19">
        <v>0</v>
      </c>
      <c r="L12" s="5"/>
      <c r="M12" s="5"/>
      <c r="N12" s="5"/>
      <c r="O12" s="8"/>
      <c r="P12" s="8"/>
      <c r="Q12" s="8"/>
      <c r="R12" s="8"/>
      <c r="S12" s="8"/>
      <c r="T12" s="8"/>
      <c r="U12" s="8"/>
      <c r="V12" s="8"/>
    </row>
    <row r="13" spans="2:22" x14ac:dyDescent="0.2">
      <c r="D13" s="27"/>
      <c r="E13" s="14"/>
      <c r="F13" s="8"/>
      <c r="G13" s="8"/>
      <c r="H13" s="27"/>
      <c r="I13" s="28"/>
      <c r="J13" s="29" t="s">
        <v>16</v>
      </c>
      <c r="K13" s="19"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2:22" x14ac:dyDescent="0.2">
      <c r="B14" s="216" t="s">
        <v>282</v>
      </c>
      <c r="C14" s="30"/>
      <c r="D14" s="31"/>
      <c r="E14" s="14"/>
      <c r="F14" s="8"/>
      <c r="G14" s="8"/>
      <c r="H14" s="32"/>
      <c r="I14" s="15"/>
      <c r="J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2:22" x14ac:dyDescent="0.2">
      <c r="B15" s="15"/>
      <c r="C15" s="20"/>
      <c r="D15" s="33"/>
      <c r="E15" s="34"/>
      <c r="F15" s="35"/>
      <c r="G15" s="36"/>
      <c r="H15" s="34"/>
      <c r="I15" s="35"/>
      <c r="J15" s="34"/>
      <c r="K15" s="16" t="s">
        <v>17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2:22" x14ac:dyDescent="0.2">
      <c r="B16" s="19" t="s">
        <v>18</v>
      </c>
      <c r="C16" s="37" t="s">
        <v>279</v>
      </c>
      <c r="D16" s="38"/>
      <c r="E16" s="34"/>
      <c r="F16" s="33"/>
      <c r="G16" s="39" t="s">
        <v>19</v>
      </c>
      <c r="H16" s="34"/>
      <c r="I16" s="35"/>
      <c r="J16" s="34"/>
      <c r="K16" s="40" t="s">
        <v>20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 x14ac:dyDescent="0.25">
      <c r="B17" s="41">
        <v>1</v>
      </c>
      <c r="C17" s="42"/>
      <c r="D17" s="43" t="s">
        <v>21</v>
      </c>
      <c r="E17" s="44"/>
      <c r="F17" s="45"/>
      <c r="G17" s="45"/>
      <c r="H17" s="44"/>
      <c r="I17" s="45"/>
      <c r="J17" s="44"/>
      <c r="K17" s="198">
        <f>SUM(K53)</f>
        <v>0</v>
      </c>
      <c r="L17" s="8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5.75" x14ac:dyDescent="0.25">
      <c r="B18" s="41" t="s">
        <v>193</v>
      </c>
      <c r="C18" s="42"/>
      <c r="D18" s="46" t="s">
        <v>273</v>
      </c>
      <c r="E18" s="44"/>
      <c r="F18" s="45"/>
      <c r="G18" s="45"/>
      <c r="H18" s="44"/>
      <c r="I18" s="45"/>
      <c r="J18" s="44"/>
      <c r="K18" s="198">
        <f>SUM(K59)</f>
        <v>0</v>
      </c>
      <c r="L18" s="8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5.75" x14ac:dyDescent="0.25">
      <c r="B19" s="41">
        <v>2</v>
      </c>
      <c r="C19" s="42"/>
      <c r="D19" s="46" t="s">
        <v>22</v>
      </c>
      <c r="E19" s="44"/>
      <c r="F19" s="45"/>
      <c r="G19" s="45"/>
      <c r="H19" s="44"/>
      <c r="I19" s="45"/>
      <c r="J19" s="44"/>
      <c r="K19" s="198">
        <f>SUM(K81)</f>
        <v>0</v>
      </c>
      <c r="L19" s="8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5.75" x14ac:dyDescent="0.25">
      <c r="B20" s="41">
        <v>3</v>
      </c>
      <c r="C20" s="42"/>
      <c r="D20" s="46" t="s">
        <v>239</v>
      </c>
      <c r="E20" s="44"/>
      <c r="F20" s="45"/>
      <c r="G20" s="45"/>
      <c r="H20" s="44"/>
      <c r="I20" s="45"/>
      <c r="J20" s="44"/>
      <c r="K20" s="198">
        <f>SUM(K84)</f>
        <v>0</v>
      </c>
      <c r="L20" s="8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5.75" x14ac:dyDescent="0.25">
      <c r="B21" s="41" t="s">
        <v>241</v>
      </c>
      <c r="C21" s="42"/>
      <c r="D21" s="46" t="s">
        <v>238</v>
      </c>
      <c r="E21" s="44"/>
      <c r="F21" s="45"/>
      <c r="G21" s="45"/>
      <c r="H21" s="44"/>
      <c r="I21" s="45"/>
      <c r="J21" s="44"/>
      <c r="K21" s="198">
        <f>SUM(K85+K86)</f>
        <v>0</v>
      </c>
      <c r="L21" s="8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5.75" x14ac:dyDescent="0.25">
      <c r="B22" s="41">
        <v>4</v>
      </c>
      <c r="C22" s="42"/>
      <c r="D22" s="46" t="s">
        <v>23</v>
      </c>
      <c r="E22" s="44"/>
      <c r="F22" s="45"/>
      <c r="G22" s="45"/>
      <c r="H22" s="44"/>
      <c r="I22" s="45"/>
      <c r="J22" s="44"/>
      <c r="K22" s="198">
        <f>SUM(K92)</f>
        <v>0</v>
      </c>
      <c r="L22" s="8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5.75" x14ac:dyDescent="0.25">
      <c r="B23" s="47">
        <v>5</v>
      </c>
      <c r="C23" s="48"/>
      <c r="D23" s="49" t="s">
        <v>242</v>
      </c>
      <c r="E23" s="45"/>
      <c r="F23" s="45"/>
      <c r="G23" s="45"/>
      <c r="H23" s="45"/>
      <c r="I23" s="45"/>
      <c r="J23" s="44"/>
      <c r="K23" s="198">
        <f>SUM(K104)</f>
        <v>0</v>
      </c>
      <c r="L23" s="8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.75" x14ac:dyDescent="0.25">
      <c r="B24" s="47">
        <v>6</v>
      </c>
      <c r="C24" s="48"/>
      <c r="D24" s="49" t="s">
        <v>243</v>
      </c>
      <c r="E24" s="45"/>
      <c r="F24" s="45"/>
      <c r="G24" s="45"/>
      <c r="H24" s="45"/>
      <c r="I24" s="45"/>
      <c r="J24" s="44"/>
      <c r="K24" s="198">
        <f>SUM(K124)</f>
        <v>0</v>
      </c>
      <c r="L24" s="8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5.75" x14ac:dyDescent="0.25">
      <c r="B25" s="47">
        <v>7</v>
      </c>
      <c r="C25" s="48"/>
      <c r="D25" s="49" t="s">
        <v>244</v>
      </c>
      <c r="E25" s="45"/>
      <c r="F25" s="45"/>
      <c r="G25" s="45"/>
      <c r="H25" s="45"/>
      <c r="I25" s="45"/>
      <c r="J25" s="44"/>
      <c r="K25" s="198">
        <f>SUM(K143)</f>
        <v>0</v>
      </c>
      <c r="L25" s="8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5.75" x14ac:dyDescent="0.25">
      <c r="B26" s="47">
        <v>9</v>
      </c>
      <c r="C26" s="48"/>
      <c r="D26" s="49" t="s">
        <v>245</v>
      </c>
      <c r="E26" s="45"/>
      <c r="F26" s="45"/>
      <c r="G26" s="45"/>
      <c r="H26" s="45"/>
      <c r="I26" s="45"/>
      <c r="J26" s="44"/>
      <c r="K26" s="198">
        <f>SUM(K159)</f>
        <v>0</v>
      </c>
      <c r="L26" s="8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5.75" x14ac:dyDescent="0.25">
      <c r="B27" s="47">
        <v>10</v>
      </c>
      <c r="C27" s="48"/>
      <c r="D27" s="49" t="s">
        <v>246</v>
      </c>
      <c r="E27" s="45"/>
      <c r="F27" s="45"/>
      <c r="G27" s="45"/>
      <c r="H27" s="45"/>
      <c r="I27" s="45"/>
      <c r="J27" s="44"/>
      <c r="K27" s="198">
        <f>SUM(K179)</f>
        <v>0</v>
      </c>
      <c r="L27" s="8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.75" x14ac:dyDescent="0.25">
      <c r="B28" s="47">
        <v>15</v>
      </c>
      <c r="C28" s="48"/>
      <c r="D28" s="49" t="s">
        <v>24</v>
      </c>
      <c r="E28" s="45"/>
      <c r="F28" s="45"/>
      <c r="G28" s="45"/>
      <c r="H28" s="45"/>
      <c r="I28" s="45"/>
      <c r="J28" s="44"/>
      <c r="K28" s="198">
        <f>SUM(K185)</f>
        <v>0</v>
      </c>
      <c r="L28" s="8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5.75" x14ac:dyDescent="0.25">
      <c r="B29" s="47">
        <v>16</v>
      </c>
      <c r="C29" s="48"/>
      <c r="D29" s="49" t="s">
        <v>25</v>
      </c>
      <c r="E29" s="45"/>
      <c r="F29" s="45"/>
      <c r="G29" s="45"/>
      <c r="H29" s="45"/>
      <c r="I29" s="45"/>
      <c r="J29" s="44"/>
      <c r="K29" s="198">
        <f>SUM(K205)</f>
        <v>0</v>
      </c>
      <c r="L29" s="8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5.75" x14ac:dyDescent="0.25">
      <c r="B30" s="47">
        <v>17</v>
      </c>
      <c r="C30" s="48"/>
      <c r="D30" s="49" t="s">
        <v>26</v>
      </c>
      <c r="E30" s="45"/>
      <c r="F30" s="45"/>
      <c r="G30" s="45"/>
      <c r="H30" s="45"/>
      <c r="I30" s="45"/>
      <c r="J30" s="44"/>
      <c r="K30" s="198">
        <f>SUM(K212)</f>
        <v>0</v>
      </c>
      <c r="L30" s="8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5.75" x14ac:dyDescent="0.25">
      <c r="A31" s="6" t="s">
        <v>19</v>
      </c>
      <c r="B31" s="47">
        <v>21</v>
      </c>
      <c r="C31" s="48"/>
      <c r="D31" s="49" t="s">
        <v>27</v>
      </c>
      <c r="E31" s="45"/>
      <c r="F31" s="45"/>
      <c r="G31" s="45"/>
      <c r="H31" s="45"/>
      <c r="I31" s="45"/>
      <c r="J31" s="44"/>
      <c r="K31" s="198">
        <f>SUM(K220)</f>
        <v>0</v>
      </c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5.75" x14ac:dyDescent="0.25">
      <c r="B32" s="47">
        <v>22</v>
      </c>
      <c r="C32" s="48"/>
      <c r="D32" s="49" t="s">
        <v>28</v>
      </c>
      <c r="E32" s="45"/>
      <c r="F32" s="45"/>
      <c r="G32" s="45"/>
      <c r="H32" s="45"/>
      <c r="I32" s="45"/>
      <c r="J32" s="44"/>
      <c r="K32" s="198">
        <f>SUM(K237)</f>
        <v>0</v>
      </c>
      <c r="L32" s="8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50" customFormat="1" ht="15.75" x14ac:dyDescent="0.25">
      <c r="B33" s="47">
        <v>23</v>
      </c>
      <c r="C33" s="48"/>
      <c r="D33" s="49" t="s">
        <v>29</v>
      </c>
      <c r="E33" s="45"/>
      <c r="F33" s="45"/>
      <c r="G33" s="45"/>
      <c r="H33" s="45"/>
      <c r="I33" s="45"/>
      <c r="J33" s="44"/>
      <c r="K33" s="198">
        <f>SUM(K248)</f>
        <v>0</v>
      </c>
      <c r="L33" s="8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5.75" x14ac:dyDescent="0.25">
      <c r="B34" s="47">
        <v>24</v>
      </c>
      <c r="C34" s="48"/>
      <c r="D34" s="49" t="s">
        <v>247</v>
      </c>
      <c r="E34" s="45"/>
      <c r="F34" s="45"/>
      <c r="G34" s="45"/>
      <c r="H34" s="45"/>
      <c r="I34" s="45"/>
      <c r="J34" s="44"/>
      <c r="K34" s="198">
        <f>SUM(K268)</f>
        <v>0</v>
      </c>
      <c r="L34" s="8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5.75" x14ac:dyDescent="0.25">
      <c r="B35" s="47">
        <v>25</v>
      </c>
      <c r="C35" s="48"/>
      <c r="D35" s="49" t="s">
        <v>248</v>
      </c>
      <c r="E35" s="45"/>
      <c r="F35" s="45"/>
      <c r="G35" s="45"/>
      <c r="H35" s="45"/>
      <c r="I35" s="45"/>
      <c r="J35" s="44"/>
      <c r="K35" s="198">
        <f>SUM(K280)</f>
        <v>0</v>
      </c>
      <c r="L35" s="8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s="50" customFormat="1" ht="15.75" x14ac:dyDescent="0.25">
      <c r="B36" s="47"/>
      <c r="C36" s="48"/>
      <c r="D36" s="49" t="s">
        <v>249</v>
      </c>
      <c r="E36" s="45"/>
      <c r="F36" s="45"/>
      <c r="G36" s="45"/>
      <c r="H36" s="45"/>
      <c r="I36" s="45"/>
      <c r="J36" s="44"/>
      <c r="K36" s="198">
        <f>SUM(K281:K282)</f>
        <v>0</v>
      </c>
      <c r="L36" s="8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.75" x14ac:dyDescent="0.25">
      <c r="B37" s="47">
        <v>26</v>
      </c>
      <c r="C37" s="48"/>
      <c r="D37" s="49" t="s">
        <v>250</v>
      </c>
      <c r="E37" s="45"/>
      <c r="F37" s="45"/>
      <c r="G37" s="45"/>
      <c r="H37" s="45"/>
      <c r="I37" s="45"/>
      <c r="J37" s="44"/>
      <c r="K37" s="198">
        <f>SUM(K302)</f>
        <v>0</v>
      </c>
      <c r="L37" s="8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5.75" x14ac:dyDescent="0.25">
      <c r="B38" s="47">
        <v>27</v>
      </c>
      <c r="C38" s="48"/>
      <c r="D38" s="49" t="s">
        <v>30</v>
      </c>
      <c r="E38" s="45"/>
      <c r="F38" s="45"/>
      <c r="G38" s="45"/>
      <c r="H38" s="45"/>
      <c r="I38" s="45"/>
      <c r="J38" s="44"/>
      <c r="K38" s="198">
        <f>SUM(K313)</f>
        <v>0</v>
      </c>
      <c r="L38" s="8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">
      <c r="B39" s="41">
        <v>28</v>
      </c>
      <c r="C39" s="42"/>
      <c r="D39" s="46" t="s">
        <v>31</v>
      </c>
      <c r="E39" s="44"/>
      <c r="F39" s="45"/>
      <c r="G39" s="45"/>
      <c r="H39" s="44"/>
      <c r="I39" s="45"/>
      <c r="J39" s="44"/>
      <c r="K39" s="198">
        <f>SUM(K320)</f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2">
      <c r="B40" s="41">
        <v>29</v>
      </c>
      <c r="C40" s="42"/>
      <c r="D40" s="46" t="s">
        <v>32</v>
      </c>
      <c r="E40" s="44"/>
      <c r="F40" s="45"/>
      <c r="G40" s="45"/>
      <c r="H40" s="44"/>
      <c r="I40" s="45"/>
      <c r="J40" s="44"/>
      <c r="K40" s="198">
        <f>SUM(K330)</f>
        <v>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2">
      <c r="B41" s="41">
        <v>30</v>
      </c>
      <c r="C41" s="42"/>
      <c r="D41" s="46" t="s">
        <v>235</v>
      </c>
      <c r="E41" s="44"/>
      <c r="F41" s="45"/>
      <c r="G41" s="45"/>
      <c r="H41" s="44"/>
      <c r="I41" s="45"/>
      <c r="J41" s="44"/>
      <c r="K41" s="198">
        <f>SUM(K348)</f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2">
      <c r="B42" s="41"/>
      <c r="C42" s="42"/>
      <c r="D42" s="51" t="s">
        <v>33</v>
      </c>
      <c r="E42" s="44"/>
      <c r="F42" s="45"/>
      <c r="G42" s="45"/>
      <c r="H42" s="44"/>
      <c r="I42" s="45"/>
      <c r="J42" s="44"/>
      <c r="K42" s="211">
        <f>SUM(K17:K41)</f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2">
      <c r="B43" s="41">
        <v>31</v>
      </c>
      <c r="C43" s="42"/>
      <c r="D43" s="46" t="s">
        <v>255</v>
      </c>
      <c r="E43" s="200">
        <f>+F351</f>
        <v>5</v>
      </c>
      <c r="F43" s="45" t="s">
        <v>65</v>
      </c>
      <c r="G43" s="45" t="s">
        <v>36</v>
      </c>
      <c r="H43" s="200">
        <f>SUM(K17:K18)</f>
        <v>0</v>
      </c>
      <c r="I43" s="45" t="s">
        <v>258</v>
      </c>
      <c r="J43" s="44"/>
      <c r="K43" s="198">
        <f>SUM(K351)</f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x14ac:dyDescent="0.2">
      <c r="B44" s="41" t="s">
        <v>253</v>
      </c>
      <c r="C44" s="42"/>
      <c r="D44" s="46" t="s">
        <v>256</v>
      </c>
      <c r="E44" s="200">
        <f t="shared" ref="E44:E45" si="0">+F352</f>
        <v>0</v>
      </c>
      <c r="F44" s="45" t="s">
        <v>65</v>
      </c>
      <c r="G44" s="45" t="s">
        <v>36</v>
      </c>
      <c r="H44" s="200">
        <f>SUM(K17:K18)</f>
        <v>0</v>
      </c>
      <c r="I44" s="45" t="s">
        <v>258</v>
      </c>
      <c r="J44" s="44"/>
      <c r="K44" s="198">
        <f>SUM(K352)</f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2">
      <c r="B45" s="41" t="s">
        <v>254</v>
      </c>
      <c r="C45" s="42"/>
      <c r="D45" s="46" t="s">
        <v>257</v>
      </c>
      <c r="E45" s="200">
        <f t="shared" si="0"/>
        <v>0</v>
      </c>
      <c r="F45" s="45" t="s">
        <v>65</v>
      </c>
      <c r="G45" s="45" t="s">
        <v>36</v>
      </c>
      <c r="H45" s="200">
        <f>SUM(K17:K18)</f>
        <v>0</v>
      </c>
      <c r="I45" s="45" t="s">
        <v>258</v>
      </c>
      <c r="J45" s="44"/>
      <c r="K45" s="198">
        <f>SUM(K353)</f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x14ac:dyDescent="0.2">
      <c r="B46" s="19"/>
      <c r="C46" s="52"/>
      <c r="D46" s="53" t="s">
        <v>35</v>
      </c>
      <c r="E46" s="54"/>
      <c r="F46" s="53"/>
      <c r="G46" s="53"/>
      <c r="H46" s="55" t="s">
        <v>36</v>
      </c>
      <c r="I46" s="56"/>
      <c r="J46" s="57"/>
      <c r="K46" s="203">
        <f>SUM(K42:K45)</f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s="28" customFormat="1" ht="13.5" thickBot="1" x14ac:dyDescent="0.25">
      <c r="B47" s="59"/>
      <c r="C47" s="60"/>
      <c r="D47" s="61"/>
      <c r="E47" s="62"/>
      <c r="F47" s="61"/>
      <c r="G47" s="61"/>
      <c r="H47" s="62"/>
      <c r="I47" s="61"/>
      <c r="J47" s="63"/>
      <c r="K47" s="61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</row>
    <row r="48" spans="1:22" s="74" customFormat="1" x14ac:dyDescent="0.2">
      <c r="A48" s="65"/>
      <c r="B48" s="66">
        <v>1</v>
      </c>
      <c r="C48" s="67"/>
      <c r="D48" s="68" t="s">
        <v>21</v>
      </c>
      <c r="E48" s="69" t="s">
        <v>37</v>
      </c>
      <c r="F48" s="70" t="s">
        <v>38</v>
      </c>
      <c r="G48" s="71" t="s">
        <v>39</v>
      </c>
      <c r="H48" s="69" t="s">
        <v>40</v>
      </c>
      <c r="I48" s="71"/>
      <c r="J48" s="69" t="s">
        <v>41</v>
      </c>
      <c r="K48" s="72" t="s">
        <v>17</v>
      </c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2:22" x14ac:dyDescent="0.2">
      <c r="B49" s="75">
        <v>2</v>
      </c>
      <c r="C49" s="76"/>
      <c r="D49" s="46" t="s">
        <v>42</v>
      </c>
      <c r="E49" s="77">
        <v>0</v>
      </c>
      <c r="F49" s="77">
        <v>0</v>
      </c>
      <c r="G49" s="78" t="s">
        <v>43</v>
      </c>
      <c r="H49" s="44">
        <v>0</v>
      </c>
      <c r="I49" s="45"/>
      <c r="J49" s="200">
        <f>IF(E49="",F49*H49,E49*F49*H49)</f>
        <v>0</v>
      </c>
      <c r="K49" s="201">
        <f>J49</f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2:22" x14ac:dyDescent="0.2">
      <c r="B50" s="75">
        <v>3</v>
      </c>
      <c r="C50" s="76"/>
      <c r="D50" s="79" t="s">
        <v>44</v>
      </c>
      <c r="E50" s="77">
        <v>0</v>
      </c>
      <c r="F50" s="77">
        <v>0</v>
      </c>
      <c r="G50" s="78" t="s">
        <v>43</v>
      </c>
      <c r="H50" s="44">
        <v>0</v>
      </c>
      <c r="I50" s="45"/>
      <c r="J50" s="200">
        <f>IF(E50="",F50*H50,E50*F50*H50)</f>
        <v>0</v>
      </c>
      <c r="K50" s="201">
        <f>J50</f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2:22" x14ac:dyDescent="0.2">
      <c r="B51" s="75">
        <v>6</v>
      </c>
      <c r="C51" s="76"/>
      <c r="D51" s="46" t="s">
        <v>45</v>
      </c>
      <c r="E51" s="77">
        <v>0</v>
      </c>
      <c r="F51" s="77">
        <v>0</v>
      </c>
      <c r="G51" s="78" t="s">
        <v>43</v>
      </c>
      <c r="H51" s="44">
        <v>0</v>
      </c>
      <c r="I51" s="45"/>
      <c r="J51" s="200">
        <f>IF(E51="",F51*H51,E51*F51*H51)</f>
        <v>0</v>
      </c>
      <c r="K51" s="201">
        <f>J51</f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2:22" x14ac:dyDescent="0.2">
      <c r="B52" s="75">
        <v>48</v>
      </c>
      <c r="C52" s="76"/>
      <c r="D52" s="80" t="s">
        <v>46</v>
      </c>
      <c r="E52" s="81">
        <v>0</v>
      </c>
      <c r="F52" s="81">
        <v>0</v>
      </c>
      <c r="G52" s="82" t="s">
        <v>43</v>
      </c>
      <c r="H52" s="83">
        <v>0</v>
      </c>
      <c r="I52" s="84"/>
      <c r="J52" s="200">
        <f>IF(E52="",F52*H52,E52*F52*H52)</f>
        <v>0</v>
      </c>
      <c r="K52" s="201">
        <f>J52</f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2:22" x14ac:dyDescent="0.2">
      <c r="B53" s="85"/>
      <c r="C53" s="86"/>
      <c r="D53" s="53" t="s">
        <v>47</v>
      </c>
      <c r="E53" s="54"/>
      <c r="F53" s="53"/>
      <c r="G53" s="53"/>
      <c r="H53" s="54"/>
      <c r="I53" s="53"/>
      <c r="J53" s="57"/>
      <c r="K53" s="203">
        <f>SUM(K49:K52)</f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2:22" x14ac:dyDescent="0.2">
      <c r="B54" s="87"/>
      <c r="C54" s="60"/>
      <c r="D54" s="61"/>
      <c r="E54" s="62"/>
      <c r="F54" s="61"/>
      <c r="G54" s="61"/>
      <c r="H54" s="62"/>
      <c r="I54" s="61"/>
      <c r="J54" s="63"/>
      <c r="K54" s="6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2:22" x14ac:dyDescent="0.2">
      <c r="B55" s="85" t="s">
        <v>193</v>
      </c>
      <c r="C55" s="88"/>
      <c r="D55" s="89" t="s">
        <v>194</v>
      </c>
      <c r="E55" s="55" t="s">
        <v>37</v>
      </c>
      <c r="F55" s="56" t="s">
        <v>38</v>
      </c>
      <c r="G55" s="87" t="s">
        <v>39</v>
      </c>
      <c r="H55" s="55" t="s">
        <v>40</v>
      </c>
      <c r="I55" s="87"/>
      <c r="J55" s="55" t="s">
        <v>41</v>
      </c>
      <c r="K55" s="90" t="s">
        <v>17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2:22" x14ac:dyDescent="0.2">
      <c r="B56" s="91">
        <v>49</v>
      </c>
      <c r="C56" s="42"/>
      <c r="D56" s="92" t="s">
        <v>270</v>
      </c>
      <c r="E56" s="77">
        <v>0</v>
      </c>
      <c r="F56" s="77">
        <v>0</v>
      </c>
      <c r="G56" s="78" t="s">
        <v>43</v>
      </c>
      <c r="H56" s="44">
        <v>0</v>
      </c>
      <c r="I56" s="87"/>
      <c r="J56" s="200">
        <f>IF(E56="",F56*H56,E56*F56*H56)</f>
        <v>0</v>
      </c>
      <c r="K56" s="201">
        <f>J56</f>
        <v>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2:22" x14ac:dyDescent="0.2">
      <c r="B57" s="85"/>
      <c r="C57" s="42"/>
      <c r="D57" s="92" t="s">
        <v>271</v>
      </c>
      <c r="E57" s="81">
        <v>0</v>
      </c>
      <c r="F57" s="81">
        <v>0</v>
      </c>
      <c r="G57" s="82" t="s">
        <v>43</v>
      </c>
      <c r="H57" s="83">
        <v>0</v>
      </c>
      <c r="I57" s="53"/>
      <c r="J57" s="200">
        <f>IF(E57="",F57*H57,E57*F57*H57)</f>
        <v>0</v>
      </c>
      <c r="K57" s="201">
        <f>J57</f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2:22" x14ac:dyDescent="0.2">
      <c r="B58" s="85"/>
      <c r="C58" s="42"/>
      <c r="D58" s="92" t="s">
        <v>272</v>
      </c>
      <c r="E58" s="81">
        <v>0</v>
      </c>
      <c r="F58" s="81">
        <v>0</v>
      </c>
      <c r="G58" s="82" t="s">
        <v>43</v>
      </c>
      <c r="H58" s="83">
        <v>0</v>
      </c>
      <c r="I58" s="53"/>
      <c r="J58" s="200">
        <f>IF(E58="",F58*H58,E58*F58*H58)</f>
        <v>0</v>
      </c>
      <c r="K58" s="201">
        <f>J58</f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2:22" x14ac:dyDescent="0.2">
      <c r="B59" s="85"/>
      <c r="C59" s="86"/>
      <c r="D59" s="93" t="s">
        <v>47</v>
      </c>
      <c r="E59" s="94"/>
      <c r="F59" s="94"/>
      <c r="G59" s="95"/>
      <c r="H59" s="34"/>
      <c r="I59" s="53"/>
      <c r="J59" s="96"/>
      <c r="K59" s="203">
        <f>SUM(K56:K58)</f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2:22" s="28" customFormat="1" x14ac:dyDescent="0.2">
      <c r="B60" s="87"/>
      <c r="C60" s="86"/>
      <c r="D60" s="53"/>
      <c r="E60" s="54"/>
      <c r="F60" s="53"/>
      <c r="G60" s="53"/>
      <c r="H60" s="54"/>
      <c r="I60" s="53"/>
      <c r="J60" s="57"/>
      <c r="K60" s="53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</row>
    <row r="61" spans="2:22" x14ac:dyDescent="0.2">
      <c r="B61" s="97">
        <v>2</v>
      </c>
      <c r="C61" s="88"/>
      <c r="D61" s="89" t="s">
        <v>22</v>
      </c>
      <c r="E61" s="55" t="s">
        <v>37</v>
      </c>
      <c r="F61" s="56" t="s">
        <v>38</v>
      </c>
      <c r="G61" s="87" t="s">
        <v>39</v>
      </c>
      <c r="H61" s="55" t="s">
        <v>40</v>
      </c>
      <c r="I61" s="87"/>
      <c r="J61" s="55" t="s">
        <v>41</v>
      </c>
      <c r="K61" s="90" t="s">
        <v>17</v>
      </c>
      <c r="L61" s="50"/>
      <c r="T61" s="50"/>
      <c r="U61" s="50"/>
    </row>
    <row r="62" spans="2:22" s="50" customFormat="1" ht="12.75" customHeight="1" x14ac:dyDescent="0.25">
      <c r="B62" s="98">
        <v>50</v>
      </c>
      <c r="C62" s="76"/>
      <c r="D62" s="99" t="s">
        <v>48</v>
      </c>
      <c r="E62" s="100">
        <v>0</v>
      </c>
      <c r="F62" s="100">
        <v>0</v>
      </c>
      <c r="G62" s="101" t="s">
        <v>43</v>
      </c>
      <c r="H62" s="102">
        <v>0</v>
      </c>
      <c r="I62" s="103"/>
      <c r="J62" s="200">
        <f t="shared" ref="J62:J80" si="1">IF(E62="",F62*H62,E62*F62*H62)</f>
        <v>0</v>
      </c>
      <c r="K62" s="201">
        <f t="shared" ref="K62:K80" si="2">J62</f>
        <v>0</v>
      </c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2:22" s="50" customFormat="1" ht="12.75" customHeight="1" x14ac:dyDescent="0.25">
      <c r="B63" s="98">
        <v>51</v>
      </c>
      <c r="C63" s="76" t="s">
        <v>280</v>
      </c>
      <c r="D63" s="49" t="s">
        <v>49</v>
      </c>
      <c r="E63" s="45">
        <v>0</v>
      </c>
      <c r="F63" s="45">
        <v>0</v>
      </c>
      <c r="G63" s="104" t="s">
        <v>43</v>
      </c>
      <c r="H63" s="44">
        <v>0</v>
      </c>
      <c r="I63" s="105"/>
      <c r="J63" s="200">
        <f t="shared" si="1"/>
        <v>0</v>
      </c>
      <c r="K63" s="202">
        <f t="shared" si="2"/>
        <v>0</v>
      </c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2:22" s="50" customFormat="1" ht="12.75" customHeight="1" x14ac:dyDescent="0.25">
      <c r="B64" s="98">
        <v>53</v>
      </c>
      <c r="C64" s="76" t="s">
        <v>280</v>
      </c>
      <c r="D64" s="49" t="s">
        <v>50</v>
      </c>
      <c r="E64" s="45">
        <v>0</v>
      </c>
      <c r="F64" s="45">
        <v>0</v>
      </c>
      <c r="G64" s="104" t="s">
        <v>43</v>
      </c>
      <c r="H64" s="44">
        <v>0</v>
      </c>
      <c r="I64" s="105"/>
      <c r="J64" s="200">
        <f t="shared" si="1"/>
        <v>0</v>
      </c>
      <c r="K64" s="202">
        <f t="shared" si="2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2:21" s="50" customFormat="1" ht="12.75" customHeight="1" x14ac:dyDescent="0.25">
      <c r="B65" s="98">
        <v>55</v>
      </c>
      <c r="C65" s="42"/>
      <c r="D65" s="49" t="s">
        <v>51</v>
      </c>
      <c r="E65" s="45">
        <v>0</v>
      </c>
      <c r="F65" s="45">
        <v>0</v>
      </c>
      <c r="G65" s="104" t="s">
        <v>43</v>
      </c>
      <c r="H65" s="44">
        <v>0</v>
      </c>
      <c r="I65" s="105"/>
      <c r="J65" s="200">
        <f t="shared" si="1"/>
        <v>0</v>
      </c>
      <c r="K65" s="202">
        <f t="shared" si="2"/>
        <v>0</v>
      </c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2:21" s="50" customFormat="1" ht="12.75" customHeight="1" x14ac:dyDescent="0.25">
      <c r="B66" s="98">
        <v>56</v>
      </c>
      <c r="C66" s="42"/>
      <c r="D66" s="49" t="s">
        <v>210</v>
      </c>
      <c r="E66" s="45">
        <v>0</v>
      </c>
      <c r="F66" s="45">
        <v>0</v>
      </c>
      <c r="G66" s="104" t="s">
        <v>43</v>
      </c>
      <c r="H66" s="44">
        <v>0</v>
      </c>
      <c r="I66" s="105"/>
      <c r="J66" s="200">
        <f t="shared" si="1"/>
        <v>0</v>
      </c>
      <c r="K66" s="202">
        <f t="shared" si="2"/>
        <v>0</v>
      </c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2:21" s="50" customFormat="1" ht="12.75" customHeight="1" x14ac:dyDescent="0.25">
      <c r="B67" s="98">
        <v>57</v>
      </c>
      <c r="C67" s="42"/>
      <c r="D67" s="106" t="s">
        <v>125</v>
      </c>
      <c r="E67" s="45">
        <v>0</v>
      </c>
      <c r="F67" s="45">
        <v>0</v>
      </c>
      <c r="G67" s="104" t="s">
        <v>43</v>
      </c>
      <c r="H67" s="44">
        <v>0</v>
      </c>
      <c r="I67" s="105"/>
      <c r="J67" s="200">
        <f t="shared" si="1"/>
        <v>0</v>
      </c>
      <c r="K67" s="202">
        <f t="shared" si="2"/>
        <v>0</v>
      </c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2:21" s="50" customFormat="1" ht="12.75" customHeight="1" x14ac:dyDescent="0.25">
      <c r="B68" s="98">
        <v>58</v>
      </c>
      <c r="C68" s="42"/>
      <c r="D68" s="106" t="s">
        <v>52</v>
      </c>
      <c r="E68" s="45">
        <v>0</v>
      </c>
      <c r="F68" s="45">
        <v>0</v>
      </c>
      <c r="G68" s="104" t="s">
        <v>43</v>
      </c>
      <c r="H68" s="44">
        <v>0</v>
      </c>
      <c r="I68" s="105"/>
      <c r="J68" s="200">
        <f t="shared" si="1"/>
        <v>0</v>
      </c>
      <c r="K68" s="202">
        <f t="shared" si="2"/>
        <v>0</v>
      </c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2:21" s="50" customFormat="1" ht="12.75" customHeight="1" x14ac:dyDescent="0.25">
      <c r="B69" s="98">
        <v>59</v>
      </c>
      <c r="C69" s="42"/>
      <c r="D69" s="106" t="s">
        <v>209</v>
      </c>
      <c r="E69" s="45">
        <v>0</v>
      </c>
      <c r="F69" s="45">
        <v>0</v>
      </c>
      <c r="G69" s="104" t="s">
        <v>43</v>
      </c>
      <c r="H69" s="44">
        <v>0</v>
      </c>
      <c r="I69" s="105"/>
      <c r="J69" s="200">
        <f t="shared" si="1"/>
        <v>0</v>
      </c>
      <c r="K69" s="202">
        <f t="shared" si="2"/>
        <v>0</v>
      </c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2:21" s="50" customFormat="1" ht="12.75" customHeight="1" x14ac:dyDescent="0.25">
      <c r="B70" s="98">
        <v>60</v>
      </c>
      <c r="C70" s="42"/>
      <c r="D70" s="106" t="s">
        <v>53</v>
      </c>
      <c r="E70" s="45">
        <v>0</v>
      </c>
      <c r="F70" s="45">
        <v>0</v>
      </c>
      <c r="G70" s="104" t="s">
        <v>43</v>
      </c>
      <c r="H70" s="44">
        <v>0</v>
      </c>
      <c r="I70" s="105"/>
      <c r="J70" s="200">
        <f t="shared" si="1"/>
        <v>0</v>
      </c>
      <c r="K70" s="202">
        <f t="shared" si="2"/>
        <v>0</v>
      </c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2:21" s="50" customFormat="1" ht="12.75" customHeight="1" x14ac:dyDescent="0.25">
      <c r="B71" s="98">
        <v>61</v>
      </c>
      <c r="C71" s="42"/>
      <c r="D71" s="106" t="s">
        <v>54</v>
      </c>
      <c r="E71" s="45">
        <v>0</v>
      </c>
      <c r="F71" s="45">
        <v>0</v>
      </c>
      <c r="G71" s="104" t="s">
        <v>43</v>
      </c>
      <c r="H71" s="44">
        <v>0</v>
      </c>
      <c r="I71" s="105"/>
      <c r="J71" s="200">
        <f t="shared" si="1"/>
        <v>0</v>
      </c>
      <c r="K71" s="202">
        <f t="shared" si="2"/>
        <v>0</v>
      </c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2:21" s="50" customFormat="1" ht="12.75" customHeight="1" x14ac:dyDescent="0.25">
      <c r="B72" s="98">
        <v>62</v>
      </c>
      <c r="C72" s="42"/>
      <c r="D72" s="106" t="s">
        <v>208</v>
      </c>
      <c r="E72" s="45">
        <v>0</v>
      </c>
      <c r="F72" s="45">
        <v>0</v>
      </c>
      <c r="G72" s="104" t="s">
        <v>43</v>
      </c>
      <c r="H72" s="44">
        <v>0</v>
      </c>
      <c r="I72" s="105"/>
      <c r="J72" s="200">
        <f t="shared" si="1"/>
        <v>0</v>
      </c>
      <c r="K72" s="202">
        <f t="shared" si="2"/>
        <v>0</v>
      </c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2:21" s="50" customFormat="1" ht="12.75" customHeight="1" x14ac:dyDescent="0.25">
      <c r="B73" s="98">
        <v>63</v>
      </c>
      <c r="C73" s="42"/>
      <c r="D73" s="106" t="s">
        <v>55</v>
      </c>
      <c r="E73" s="45">
        <v>0</v>
      </c>
      <c r="F73" s="45">
        <v>0</v>
      </c>
      <c r="G73" s="104" t="s">
        <v>43</v>
      </c>
      <c r="H73" s="44">
        <v>0</v>
      </c>
      <c r="I73" s="105"/>
      <c r="J73" s="200">
        <f t="shared" si="1"/>
        <v>0</v>
      </c>
      <c r="K73" s="202">
        <f t="shared" si="2"/>
        <v>0</v>
      </c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2:21" s="50" customFormat="1" ht="12.75" customHeight="1" x14ac:dyDescent="0.25">
      <c r="B74" s="98">
        <v>64</v>
      </c>
      <c r="C74" s="42"/>
      <c r="D74" s="106" t="s">
        <v>56</v>
      </c>
      <c r="E74" s="45">
        <v>0</v>
      </c>
      <c r="F74" s="45">
        <v>0</v>
      </c>
      <c r="G74" s="104" t="s">
        <v>43</v>
      </c>
      <c r="H74" s="44">
        <v>0</v>
      </c>
      <c r="I74" s="105"/>
      <c r="J74" s="200">
        <f t="shared" si="1"/>
        <v>0</v>
      </c>
      <c r="K74" s="202">
        <f t="shared" si="2"/>
        <v>0</v>
      </c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2:21" s="50" customFormat="1" ht="12.75" customHeight="1" x14ac:dyDescent="0.25">
      <c r="B75" s="98">
        <v>71</v>
      </c>
      <c r="C75" s="42"/>
      <c r="D75" s="106" t="s">
        <v>211</v>
      </c>
      <c r="E75" s="45">
        <v>0</v>
      </c>
      <c r="F75" s="45">
        <v>0</v>
      </c>
      <c r="G75" s="104" t="s">
        <v>43</v>
      </c>
      <c r="H75" s="44">
        <v>0</v>
      </c>
      <c r="I75" s="105"/>
      <c r="J75" s="200">
        <f t="shared" si="1"/>
        <v>0</v>
      </c>
      <c r="K75" s="202">
        <f t="shared" si="2"/>
        <v>0</v>
      </c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2:21" s="50" customFormat="1" ht="12.75" customHeight="1" x14ac:dyDescent="0.25">
      <c r="B76" s="98">
        <v>72</v>
      </c>
      <c r="C76" s="42"/>
      <c r="D76" s="49" t="s">
        <v>57</v>
      </c>
      <c r="E76" s="45">
        <v>0</v>
      </c>
      <c r="F76" s="45">
        <v>0</v>
      </c>
      <c r="G76" s="104" t="s">
        <v>43</v>
      </c>
      <c r="H76" s="44">
        <v>0</v>
      </c>
      <c r="I76" s="105"/>
      <c r="J76" s="200">
        <f t="shared" si="1"/>
        <v>0</v>
      </c>
      <c r="K76" s="202">
        <f t="shared" si="2"/>
        <v>0</v>
      </c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2:21" s="50" customFormat="1" ht="12.75" customHeight="1" x14ac:dyDescent="0.25">
      <c r="B77" s="98">
        <v>73</v>
      </c>
      <c r="C77" s="42"/>
      <c r="D77" s="49" t="s">
        <v>195</v>
      </c>
      <c r="E77" s="45">
        <v>0</v>
      </c>
      <c r="F77" s="45">
        <v>0</v>
      </c>
      <c r="G77" s="104" t="s">
        <v>43</v>
      </c>
      <c r="H77" s="44">
        <v>0</v>
      </c>
      <c r="I77" s="105"/>
      <c r="J77" s="200">
        <f t="shared" si="1"/>
        <v>0</v>
      </c>
      <c r="K77" s="202">
        <f t="shared" si="2"/>
        <v>0</v>
      </c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2:21" s="50" customFormat="1" ht="12.75" customHeight="1" x14ac:dyDescent="0.25">
      <c r="B78" s="98">
        <v>74</v>
      </c>
      <c r="C78" s="42"/>
      <c r="D78" s="49" t="s">
        <v>58</v>
      </c>
      <c r="E78" s="45">
        <v>0</v>
      </c>
      <c r="F78" s="45">
        <v>0</v>
      </c>
      <c r="G78" s="104" t="s">
        <v>43</v>
      </c>
      <c r="H78" s="44">
        <v>0</v>
      </c>
      <c r="I78" s="105"/>
      <c r="J78" s="200">
        <f t="shared" si="1"/>
        <v>0</v>
      </c>
      <c r="K78" s="202">
        <f t="shared" si="2"/>
        <v>0</v>
      </c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2:21" s="50" customFormat="1" ht="12.75" customHeight="1" x14ac:dyDescent="0.25">
      <c r="B79" s="98">
        <v>98</v>
      </c>
      <c r="C79" s="76"/>
      <c r="D79" s="107" t="s">
        <v>59</v>
      </c>
      <c r="E79" s="45">
        <v>0</v>
      </c>
      <c r="F79" s="45">
        <v>0</v>
      </c>
      <c r="G79" s="104" t="s">
        <v>43</v>
      </c>
      <c r="H79" s="44">
        <v>0</v>
      </c>
      <c r="I79" s="105"/>
      <c r="J79" s="200">
        <f t="shared" si="1"/>
        <v>0</v>
      </c>
      <c r="K79" s="202">
        <f t="shared" si="2"/>
        <v>0</v>
      </c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2:21" s="50" customFormat="1" ht="12.75" customHeight="1" x14ac:dyDescent="0.25">
      <c r="B80" s="108">
        <v>99</v>
      </c>
      <c r="C80" s="42"/>
      <c r="D80" s="107" t="s">
        <v>46</v>
      </c>
      <c r="E80" s="84">
        <v>0</v>
      </c>
      <c r="F80" s="84">
        <v>0</v>
      </c>
      <c r="G80" s="109" t="s">
        <v>43</v>
      </c>
      <c r="H80" s="83">
        <v>0</v>
      </c>
      <c r="I80" s="110"/>
      <c r="J80" s="200">
        <f t="shared" si="1"/>
        <v>0</v>
      </c>
      <c r="K80" s="202">
        <f t="shared" si="2"/>
        <v>0</v>
      </c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 x14ac:dyDescent="0.2">
      <c r="B81" s="85"/>
      <c r="C81" s="88"/>
      <c r="D81" s="89" t="s">
        <v>47</v>
      </c>
      <c r="E81" s="54"/>
      <c r="F81" s="53"/>
      <c r="G81" s="53"/>
      <c r="H81" s="54"/>
      <c r="I81" s="53"/>
      <c r="J81" s="57"/>
      <c r="K81" s="203">
        <f>SUM(K62:K80)</f>
        <v>0</v>
      </c>
      <c r="M81" s="50"/>
      <c r="N81" s="50"/>
      <c r="O81" s="50"/>
      <c r="P81" s="50"/>
      <c r="Q81" s="50"/>
      <c r="R81" s="50"/>
      <c r="S81" s="50"/>
    </row>
    <row r="82" spans="2:21" s="28" customFormat="1" x14ac:dyDescent="0.2">
      <c r="B82" s="87"/>
      <c r="C82" s="86"/>
      <c r="D82" s="53"/>
      <c r="E82" s="54"/>
      <c r="F82" s="53"/>
      <c r="G82" s="53"/>
      <c r="H82" s="54"/>
      <c r="I82" s="53"/>
      <c r="J82" s="57"/>
      <c r="K82" s="53"/>
      <c r="M82" s="111"/>
      <c r="N82" s="111"/>
      <c r="O82" s="111"/>
      <c r="P82" s="111"/>
      <c r="Q82" s="111"/>
      <c r="R82" s="111"/>
      <c r="S82" s="111"/>
    </row>
    <row r="83" spans="2:21" s="50" customFormat="1" x14ac:dyDescent="0.2">
      <c r="B83" s="112">
        <v>3</v>
      </c>
      <c r="C83" s="113"/>
      <c r="D83" s="114" t="s">
        <v>240</v>
      </c>
      <c r="E83" s="115" t="s">
        <v>37</v>
      </c>
      <c r="F83" s="116" t="s">
        <v>38</v>
      </c>
      <c r="G83" s="117" t="s">
        <v>39</v>
      </c>
      <c r="H83" s="115" t="s">
        <v>40</v>
      </c>
      <c r="I83" s="117"/>
      <c r="J83" s="115" t="s">
        <v>41</v>
      </c>
      <c r="K83" s="118" t="s">
        <v>17</v>
      </c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2:21" ht="12.75" customHeight="1" x14ac:dyDescent="0.2">
      <c r="B84" s="119">
        <v>100</v>
      </c>
      <c r="C84" s="76" t="s">
        <v>280</v>
      </c>
      <c r="D84" s="120" t="s">
        <v>60</v>
      </c>
      <c r="E84" s="121">
        <v>0</v>
      </c>
      <c r="F84" s="121">
        <v>0</v>
      </c>
      <c r="G84" s="122" t="s">
        <v>43</v>
      </c>
      <c r="H84" s="123">
        <v>0</v>
      </c>
      <c r="I84" s="121"/>
      <c r="J84" s="200">
        <f>IF(E84="",F84*H84,E84*F84*H84)</f>
        <v>0</v>
      </c>
      <c r="K84" s="201">
        <f>J84</f>
        <v>0</v>
      </c>
    </row>
    <row r="85" spans="2:21" ht="12.75" customHeight="1" x14ac:dyDescent="0.2">
      <c r="B85" s="119">
        <v>102</v>
      </c>
      <c r="C85" s="76" t="s">
        <v>280</v>
      </c>
      <c r="D85" s="120" t="s">
        <v>61</v>
      </c>
      <c r="E85" s="121">
        <v>0</v>
      </c>
      <c r="F85" s="121">
        <v>0</v>
      </c>
      <c r="G85" s="122" t="s">
        <v>43</v>
      </c>
      <c r="H85" s="123">
        <v>0</v>
      </c>
      <c r="I85" s="121"/>
      <c r="J85" s="200">
        <f>IF(E85="",F85*H85,E85*F85*H85)</f>
        <v>0</v>
      </c>
      <c r="K85" s="201">
        <f>J85</f>
        <v>0</v>
      </c>
    </row>
    <row r="86" spans="2:21" ht="12.75" customHeight="1" x14ac:dyDescent="0.2">
      <c r="B86" s="119">
        <v>109</v>
      </c>
      <c r="C86" s="76" t="s">
        <v>280</v>
      </c>
      <c r="D86" s="120" t="s">
        <v>219</v>
      </c>
      <c r="E86" s="121">
        <v>0</v>
      </c>
      <c r="F86" s="121">
        <v>0</v>
      </c>
      <c r="G86" s="122" t="s">
        <v>43</v>
      </c>
      <c r="H86" s="123">
        <v>0</v>
      </c>
      <c r="I86" s="121"/>
      <c r="J86" s="200">
        <f>IF(E86="",F86*H86,E86*F86*H86)</f>
        <v>0</v>
      </c>
      <c r="K86" s="201">
        <f>J86</f>
        <v>0</v>
      </c>
    </row>
    <row r="87" spans="2:21" x14ac:dyDescent="0.2">
      <c r="B87" s="124"/>
      <c r="C87" s="125"/>
      <c r="D87" s="114" t="s">
        <v>47</v>
      </c>
      <c r="E87" s="126"/>
      <c r="F87" s="127"/>
      <c r="G87" s="127" t="s">
        <v>19</v>
      </c>
      <c r="H87" s="126"/>
      <c r="I87" s="127"/>
      <c r="J87" s="204"/>
      <c r="K87" s="203">
        <f>SUM(K84:K86)</f>
        <v>0</v>
      </c>
    </row>
    <row r="88" spans="2:21" x14ac:dyDescent="0.2">
      <c r="I88" s="6" t="s">
        <v>19</v>
      </c>
    </row>
    <row r="89" spans="2:21" x14ac:dyDescent="0.2">
      <c r="B89" s="85">
        <v>4</v>
      </c>
      <c r="C89" s="88"/>
      <c r="D89" s="89" t="s">
        <v>23</v>
      </c>
      <c r="E89" s="55" t="s">
        <v>37</v>
      </c>
      <c r="F89" s="56" t="s">
        <v>38</v>
      </c>
      <c r="G89" s="87" t="s">
        <v>39</v>
      </c>
      <c r="H89" s="55" t="s">
        <v>40</v>
      </c>
      <c r="I89" s="87"/>
      <c r="J89" s="55" t="s">
        <v>41</v>
      </c>
      <c r="K89" s="90" t="s">
        <v>17</v>
      </c>
    </row>
    <row r="90" spans="2:21" x14ac:dyDescent="0.2">
      <c r="B90" s="75">
        <v>110</v>
      </c>
      <c r="C90" s="76"/>
      <c r="D90" s="49" t="s">
        <v>62</v>
      </c>
      <c r="E90" s="128">
        <v>0</v>
      </c>
      <c r="F90" s="128">
        <v>0</v>
      </c>
      <c r="G90" s="104" t="s">
        <v>63</v>
      </c>
      <c r="H90" s="129">
        <v>0</v>
      </c>
      <c r="I90" s="130"/>
      <c r="J90" s="200">
        <f>IF(E90="",E90*H90,E90*F90*H90)</f>
        <v>0</v>
      </c>
      <c r="K90" s="201">
        <f>J90</f>
        <v>0</v>
      </c>
    </row>
    <row r="91" spans="2:21" x14ac:dyDescent="0.2">
      <c r="B91" s="131">
        <v>150</v>
      </c>
      <c r="C91" s="76"/>
      <c r="D91" s="132" t="s">
        <v>64</v>
      </c>
      <c r="E91" s="44">
        <v>0</v>
      </c>
      <c r="F91" s="133" t="s">
        <v>65</v>
      </c>
      <c r="G91" s="134" t="s">
        <v>66</v>
      </c>
      <c r="H91" s="135">
        <v>0</v>
      </c>
      <c r="I91" s="136"/>
      <c r="J91" s="200">
        <f>(E91/100*H91)</f>
        <v>0</v>
      </c>
      <c r="K91" s="201">
        <f>J91</f>
        <v>0</v>
      </c>
    </row>
    <row r="92" spans="2:21" x14ac:dyDescent="0.2">
      <c r="B92" s="137"/>
      <c r="C92" s="138"/>
      <c r="D92" s="89" t="s">
        <v>47</v>
      </c>
      <c r="E92" s="54"/>
      <c r="F92" s="53"/>
      <c r="G92" s="53"/>
      <c r="H92" s="54"/>
      <c r="I92" s="53"/>
      <c r="J92" s="205"/>
      <c r="K92" s="203">
        <f>SUM(K90:K91)</f>
        <v>0</v>
      </c>
    </row>
    <row r="94" spans="2:21" x14ac:dyDescent="0.2">
      <c r="B94" s="139">
        <v>5</v>
      </c>
      <c r="C94" s="140"/>
      <c r="D94" s="141" t="s">
        <v>67</v>
      </c>
      <c r="E94" s="142" t="s">
        <v>37</v>
      </c>
      <c r="F94" s="143" t="s">
        <v>38</v>
      </c>
      <c r="G94" s="59" t="s">
        <v>39</v>
      </c>
      <c r="H94" s="142" t="s">
        <v>40</v>
      </c>
      <c r="I94" s="59"/>
      <c r="J94" s="142" t="s">
        <v>41</v>
      </c>
      <c r="K94" s="144" t="s">
        <v>17</v>
      </c>
    </row>
    <row r="95" spans="2:21" ht="12.75" customHeight="1" x14ac:dyDescent="0.2">
      <c r="B95" s="75">
        <v>151</v>
      </c>
      <c r="C95" s="76" t="s">
        <v>280</v>
      </c>
      <c r="D95" s="145" t="s">
        <v>50</v>
      </c>
      <c r="E95" s="44">
        <v>0</v>
      </c>
      <c r="F95" s="45">
        <v>0</v>
      </c>
      <c r="G95" s="104" t="s">
        <v>63</v>
      </c>
      <c r="H95" s="44">
        <v>0</v>
      </c>
      <c r="I95" s="45"/>
      <c r="J95" s="200">
        <f>IF(E95="",F95*H95,E95*F95*H95)</f>
        <v>0</v>
      </c>
      <c r="K95" s="198">
        <f>J95</f>
        <v>0</v>
      </c>
    </row>
    <row r="96" spans="2:21" ht="12.75" customHeight="1" x14ac:dyDescent="0.2">
      <c r="B96" s="98">
        <v>152</v>
      </c>
      <c r="C96" s="76" t="s">
        <v>280</v>
      </c>
      <c r="D96" s="145" t="s">
        <v>196</v>
      </c>
      <c r="E96" s="44"/>
      <c r="F96" s="45"/>
      <c r="G96" s="104"/>
      <c r="H96" s="44"/>
      <c r="I96" s="45"/>
      <c r="J96" s="200"/>
      <c r="K96" s="198"/>
    </row>
    <row r="97" spans="2:21" ht="12.75" customHeight="1" x14ac:dyDescent="0.2">
      <c r="B97" s="75"/>
      <c r="C97" s="194" t="str">
        <f>+$C$96</f>
        <v xml:space="preserve">   </v>
      </c>
      <c r="D97" s="146" t="s">
        <v>68</v>
      </c>
      <c r="E97" s="44">
        <v>0</v>
      </c>
      <c r="F97" s="45">
        <v>0</v>
      </c>
      <c r="G97" s="104" t="s">
        <v>8</v>
      </c>
      <c r="H97" s="44">
        <v>0</v>
      </c>
      <c r="I97" s="45"/>
      <c r="J97" s="200">
        <f t="shared" ref="J97:J102" si="3">IF(E97="",F97*H97,E97*F97*H97)</f>
        <v>0</v>
      </c>
      <c r="K97" s="206"/>
    </row>
    <row r="98" spans="2:21" ht="12.75" customHeight="1" x14ac:dyDescent="0.2">
      <c r="B98" s="75"/>
      <c r="C98" s="194" t="str">
        <f t="shared" ref="C98:C101" si="4">+$C$96</f>
        <v xml:space="preserve">   </v>
      </c>
      <c r="D98" s="146" t="s">
        <v>69</v>
      </c>
      <c r="E98" s="147">
        <v>0</v>
      </c>
      <c r="F98" s="147">
        <v>0</v>
      </c>
      <c r="G98" s="104" t="s">
        <v>8</v>
      </c>
      <c r="H98" s="44">
        <v>0</v>
      </c>
      <c r="I98" s="45"/>
      <c r="J98" s="200">
        <f t="shared" si="3"/>
        <v>0</v>
      </c>
      <c r="K98" s="206"/>
    </row>
    <row r="99" spans="2:21" ht="12.75" customHeight="1" x14ac:dyDescent="0.2">
      <c r="B99" s="75"/>
      <c r="C99" s="194" t="str">
        <f t="shared" si="4"/>
        <v xml:space="preserve">   </v>
      </c>
      <c r="D99" s="146" t="s">
        <v>70</v>
      </c>
      <c r="E99" s="44">
        <v>0</v>
      </c>
      <c r="F99" s="44">
        <v>0</v>
      </c>
      <c r="G99" s="104" t="s">
        <v>8</v>
      </c>
      <c r="H99" s="44">
        <v>0</v>
      </c>
      <c r="I99" s="45"/>
      <c r="J99" s="200">
        <f t="shared" si="3"/>
        <v>0</v>
      </c>
      <c r="K99" s="206"/>
    </row>
    <row r="100" spans="2:21" ht="12.75" customHeight="1" x14ac:dyDescent="0.2">
      <c r="B100" s="75"/>
      <c r="C100" s="194" t="str">
        <f t="shared" si="4"/>
        <v xml:space="preserve">   </v>
      </c>
      <c r="D100" s="146" t="s">
        <v>71</v>
      </c>
      <c r="E100" s="44">
        <v>0</v>
      </c>
      <c r="F100" s="44">
        <v>0</v>
      </c>
      <c r="G100" s="104" t="s">
        <v>8</v>
      </c>
      <c r="H100" s="44">
        <v>0</v>
      </c>
      <c r="I100" s="45"/>
      <c r="J100" s="200">
        <f t="shared" si="3"/>
        <v>0</v>
      </c>
      <c r="K100" s="206"/>
    </row>
    <row r="101" spans="2:21" ht="12.75" customHeight="1" x14ac:dyDescent="0.2">
      <c r="B101" s="75"/>
      <c r="C101" s="194" t="str">
        <f t="shared" si="4"/>
        <v xml:space="preserve">   </v>
      </c>
      <c r="D101" s="146" t="s">
        <v>72</v>
      </c>
      <c r="E101" s="44">
        <v>0</v>
      </c>
      <c r="F101" s="44">
        <v>0</v>
      </c>
      <c r="G101" s="104" t="s">
        <v>63</v>
      </c>
      <c r="H101" s="44">
        <v>0</v>
      </c>
      <c r="I101" s="45"/>
      <c r="J101" s="200">
        <f t="shared" si="3"/>
        <v>0</v>
      </c>
      <c r="K101" s="198">
        <f>SUM(J96:J101)</f>
        <v>0</v>
      </c>
    </row>
    <row r="102" spans="2:21" s="50" customFormat="1" ht="12.75" customHeight="1" x14ac:dyDescent="0.2">
      <c r="B102" s="75">
        <v>158</v>
      </c>
      <c r="C102" s="76"/>
      <c r="D102" s="148" t="s">
        <v>46</v>
      </c>
      <c r="E102" s="149">
        <v>0</v>
      </c>
      <c r="F102" s="147">
        <v>0</v>
      </c>
      <c r="G102" s="150" t="s">
        <v>63</v>
      </c>
      <c r="H102" s="149">
        <v>0</v>
      </c>
      <c r="I102" s="147"/>
      <c r="J102" s="200">
        <f t="shared" si="3"/>
        <v>0</v>
      </c>
      <c r="K102" s="201">
        <f>J102</f>
        <v>0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2:21" s="50" customFormat="1" ht="12.75" customHeight="1" x14ac:dyDescent="0.2">
      <c r="B103" s="131"/>
      <c r="C103" s="76"/>
      <c r="D103" s="151" t="s">
        <v>281</v>
      </c>
      <c r="E103" s="149">
        <v>0</v>
      </c>
      <c r="F103" s="147">
        <v>0</v>
      </c>
      <c r="G103" s="150" t="s">
        <v>63</v>
      </c>
      <c r="H103" s="149"/>
      <c r="I103" s="147"/>
      <c r="J103" s="200">
        <f t="shared" ref="J103" si="5">IF(E103="",F103*H103,E103*F103*H103)</f>
        <v>0</v>
      </c>
      <c r="K103" s="201">
        <f>J103</f>
        <v>0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2:21" x14ac:dyDescent="0.2">
      <c r="B104" s="152"/>
      <c r="C104" s="138"/>
      <c r="D104" s="89" t="s">
        <v>47</v>
      </c>
      <c r="E104" s="54"/>
      <c r="F104" s="53"/>
      <c r="G104" s="87"/>
      <c r="H104" s="54"/>
      <c r="I104" s="53"/>
      <c r="J104" s="205"/>
      <c r="K104" s="203">
        <f>SUM(K95:K103)</f>
        <v>0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0" customFormat="1" x14ac:dyDescent="0.2">
      <c r="B105" s="153"/>
      <c r="C105" s="30"/>
      <c r="D105" s="8"/>
      <c r="E105" s="154"/>
      <c r="F105" s="8"/>
      <c r="G105" s="153"/>
      <c r="H105" s="154"/>
      <c r="J105" s="154"/>
    </row>
    <row r="106" spans="2:21" s="50" customFormat="1" x14ac:dyDescent="0.2">
      <c r="B106" s="139">
        <v>6</v>
      </c>
      <c r="C106" s="88"/>
      <c r="D106" s="89" t="s">
        <v>73</v>
      </c>
      <c r="E106" s="55" t="s">
        <v>37</v>
      </c>
      <c r="F106" s="56" t="s">
        <v>38</v>
      </c>
      <c r="G106" s="87" t="s">
        <v>39</v>
      </c>
      <c r="H106" s="55" t="s">
        <v>40</v>
      </c>
      <c r="I106" s="87"/>
      <c r="J106" s="55" t="s">
        <v>41</v>
      </c>
      <c r="K106" s="90" t="s">
        <v>17</v>
      </c>
      <c r="M106" s="6"/>
      <c r="N106" s="6"/>
      <c r="O106" s="6"/>
      <c r="P106" s="6"/>
      <c r="Q106" s="6"/>
      <c r="R106" s="6"/>
      <c r="S106" s="6"/>
    </row>
    <row r="107" spans="2:21" s="50" customFormat="1" x14ac:dyDescent="0.2">
      <c r="B107" s="75">
        <v>160</v>
      </c>
      <c r="C107" s="76" t="s">
        <v>280</v>
      </c>
      <c r="D107" s="155" t="s">
        <v>74</v>
      </c>
      <c r="E107" s="129"/>
      <c r="F107" s="128"/>
      <c r="G107" s="104"/>
      <c r="H107" s="129"/>
      <c r="I107" s="104"/>
      <c r="J107" s="129"/>
      <c r="K107" s="15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2:21" s="50" customFormat="1" ht="12.75" customHeight="1" x14ac:dyDescent="0.2">
      <c r="B108" s="75"/>
      <c r="C108" s="194" t="str">
        <f>+$C$107</f>
        <v xml:space="preserve">   </v>
      </c>
      <c r="D108" s="49" t="s">
        <v>75</v>
      </c>
      <c r="E108" s="147">
        <v>0</v>
      </c>
      <c r="F108" s="147">
        <v>0</v>
      </c>
      <c r="G108" s="150" t="s">
        <v>8</v>
      </c>
      <c r="H108" s="149">
        <v>0</v>
      </c>
      <c r="I108" s="147"/>
      <c r="J108" s="200">
        <f t="shared" ref="J108:J113" si="6">IF(E108="",F108*H108,E108*F108*H108)</f>
        <v>0</v>
      </c>
      <c r="K108" s="198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2:21" ht="12.75" customHeight="1" x14ac:dyDescent="0.2">
      <c r="B109" s="75"/>
      <c r="C109" s="194" t="str">
        <f t="shared" ref="C109:C113" si="7">+$C$107</f>
        <v xml:space="preserve">   </v>
      </c>
      <c r="D109" s="146" t="s">
        <v>69</v>
      </c>
      <c r="E109" s="147">
        <v>0</v>
      </c>
      <c r="F109" s="147">
        <v>0</v>
      </c>
      <c r="G109" s="150" t="s">
        <v>8</v>
      </c>
      <c r="H109" s="149">
        <v>0</v>
      </c>
      <c r="I109" s="147"/>
      <c r="J109" s="200">
        <f t="shared" si="6"/>
        <v>0</v>
      </c>
      <c r="K109" s="198"/>
    </row>
    <row r="110" spans="2:21" ht="12.75" customHeight="1" x14ac:dyDescent="0.2">
      <c r="B110" s="75"/>
      <c r="C110" s="194" t="str">
        <f t="shared" si="7"/>
        <v xml:space="preserve">   </v>
      </c>
      <c r="D110" s="146" t="s">
        <v>76</v>
      </c>
      <c r="E110" s="147">
        <v>0</v>
      </c>
      <c r="F110" s="147">
        <v>0</v>
      </c>
      <c r="G110" s="150" t="s">
        <v>8</v>
      </c>
      <c r="H110" s="149">
        <v>0</v>
      </c>
      <c r="I110" s="147"/>
      <c r="J110" s="200">
        <f t="shared" si="6"/>
        <v>0</v>
      </c>
      <c r="K110" s="198" t="s">
        <v>19</v>
      </c>
      <c r="M110" s="50"/>
      <c r="N110" s="50"/>
      <c r="O110" s="50"/>
      <c r="P110" s="50"/>
      <c r="Q110" s="50"/>
      <c r="R110" s="50"/>
      <c r="S110" s="50"/>
    </row>
    <row r="111" spans="2:21" ht="12.75" customHeight="1" x14ac:dyDescent="0.2">
      <c r="B111" s="75"/>
      <c r="C111" s="194" t="str">
        <f t="shared" si="7"/>
        <v xml:space="preserve">   </v>
      </c>
      <c r="D111" s="146" t="s">
        <v>70</v>
      </c>
      <c r="E111" s="44">
        <v>0</v>
      </c>
      <c r="F111" s="44">
        <v>0</v>
      </c>
      <c r="G111" s="104" t="s">
        <v>8</v>
      </c>
      <c r="H111" s="44">
        <v>0</v>
      </c>
      <c r="I111" s="45"/>
      <c r="J111" s="200">
        <f t="shared" si="6"/>
        <v>0</v>
      </c>
      <c r="K111" s="206"/>
    </row>
    <row r="112" spans="2:21" ht="12.75" customHeight="1" x14ac:dyDescent="0.2">
      <c r="B112" s="75"/>
      <c r="C112" s="194" t="str">
        <f t="shared" si="7"/>
        <v xml:space="preserve">   </v>
      </c>
      <c r="D112" s="146" t="s">
        <v>71</v>
      </c>
      <c r="E112" s="44">
        <v>0</v>
      </c>
      <c r="F112" s="44">
        <v>0</v>
      </c>
      <c r="G112" s="104" t="s">
        <v>8</v>
      </c>
      <c r="H112" s="44">
        <v>0</v>
      </c>
      <c r="I112" s="45"/>
      <c r="J112" s="200">
        <f t="shared" si="6"/>
        <v>0</v>
      </c>
      <c r="K112" s="206"/>
    </row>
    <row r="113" spans="2:21" ht="12.75" customHeight="1" x14ac:dyDescent="0.2">
      <c r="B113" s="75"/>
      <c r="C113" s="194" t="str">
        <f t="shared" si="7"/>
        <v xml:space="preserve">   </v>
      </c>
      <c r="D113" s="146" t="s">
        <v>72</v>
      </c>
      <c r="E113" s="44">
        <v>0</v>
      </c>
      <c r="F113" s="44">
        <v>0</v>
      </c>
      <c r="G113" s="104" t="s">
        <v>63</v>
      </c>
      <c r="H113" s="44">
        <v>0</v>
      </c>
      <c r="I113" s="45"/>
      <c r="J113" s="200">
        <f t="shared" si="6"/>
        <v>0</v>
      </c>
      <c r="K113" s="198">
        <f>SUM(J108:J113)</f>
        <v>0</v>
      </c>
    </row>
    <row r="114" spans="2:21" ht="12.75" customHeight="1" x14ac:dyDescent="0.2">
      <c r="B114" s="75">
        <v>163</v>
      </c>
      <c r="C114" s="76" t="s">
        <v>280</v>
      </c>
      <c r="D114" s="155" t="s">
        <v>77</v>
      </c>
      <c r="E114" s="44"/>
      <c r="F114" s="45"/>
      <c r="G114" s="104"/>
      <c r="H114" s="149"/>
      <c r="I114" s="45"/>
      <c r="J114" s="200"/>
      <c r="K114" s="198"/>
    </row>
    <row r="115" spans="2:21" ht="12.75" customHeight="1" x14ac:dyDescent="0.25">
      <c r="B115" s="75"/>
      <c r="C115" s="194" t="str">
        <f>+$C$114</f>
        <v xml:space="preserve">   </v>
      </c>
      <c r="D115" s="148" t="s">
        <v>75</v>
      </c>
      <c r="E115" s="45">
        <v>0</v>
      </c>
      <c r="F115" s="45">
        <v>0</v>
      </c>
      <c r="G115" s="104" t="s">
        <v>8</v>
      </c>
      <c r="H115" s="44">
        <v>0</v>
      </c>
      <c r="I115" s="45"/>
      <c r="J115" s="200">
        <f t="shared" ref="J115:J123" si="8">IF(E115="",F115*H115,E115*F115*H115)</f>
        <v>0</v>
      </c>
      <c r="K115" s="207"/>
    </row>
    <row r="116" spans="2:21" ht="12.75" customHeight="1" x14ac:dyDescent="0.25">
      <c r="B116" s="75"/>
      <c r="C116" s="194" t="str">
        <f t="shared" ref="C116:C120" si="9">+$C$114</f>
        <v xml:space="preserve">   </v>
      </c>
      <c r="D116" s="146" t="s">
        <v>69</v>
      </c>
      <c r="E116" s="45">
        <v>0</v>
      </c>
      <c r="F116" s="45">
        <v>0</v>
      </c>
      <c r="G116" s="104" t="s">
        <v>8</v>
      </c>
      <c r="H116" s="44">
        <v>0</v>
      </c>
      <c r="I116" s="45"/>
      <c r="J116" s="200">
        <f t="shared" si="8"/>
        <v>0</v>
      </c>
      <c r="K116" s="207"/>
    </row>
    <row r="117" spans="2:21" ht="12.75" customHeight="1" x14ac:dyDescent="0.25">
      <c r="B117" s="75"/>
      <c r="C117" s="194" t="str">
        <f t="shared" si="9"/>
        <v xml:space="preserve">   </v>
      </c>
      <c r="D117" s="99" t="s">
        <v>76</v>
      </c>
      <c r="E117" s="147">
        <v>0</v>
      </c>
      <c r="F117" s="147">
        <v>0</v>
      </c>
      <c r="G117" s="150" t="s">
        <v>8</v>
      </c>
      <c r="H117" s="149">
        <v>0</v>
      </c>
      <c r="I117" s="147"/>
      <c r="J117" s="200">
        <f t="shared" si="8"/>
        <v>0</v>
      </c>
      <c r="K117" s="207"/>
    </row>
    <row r="118" spans="2:21" ht="12.75" customHeight="1" x14ac:dyDescent="0.2">
      <c r="B118" s="75"/>
      <c r="C118" s="194" t="str">
        <f t="shared" si="9"/>
        <v xml:space="preserve">   </v>
      </c>
      <c r="D118" s="146" t="s">
        <v>70</v>
      </c>
      <c r="E118" s="44">
        <v>0</v>
      </c>
      <c r="F118" s="44">
        <v>0</v>
      </c>
      <c r="G118" s="104" t="s">
        <v>8</v>
      </c>
      <c r="H118" s="44">
        <v>0</v>
      </c>
      <c r="I118" s="45"/>
      <c r="J118" s="200">
        <f t="shared" si="8"/>
        <v>0</v>
      </c>
      <c r="K118" s="206"/>
    </row>
    <row r="119" spans="2:21" ht="12.75" customHeight="1" x14ac:dyDescent="0.2">
      <c r="B119" s="75"/>
      <c r="C119" s="194" t="str">
        <f t="shared" si="9"/>
        <v xml:space="preserve">   </v>
      </c>
      <c r="D119" s="146" t="s">
        <v>71</v>
      </c>
      <c r="E119" s="44">
        <v>0</v>
      </c>
      <c r="F119" s="44">
        <v>0</v>
      </c>
      <c r="G119" s="104" t="s">
        <v>8</v>
      </c>
      <c r="H119" s="44">
        <v>0</v>
      </c>
      <c r="I119" s="45"/>
      <c r="J119" s="200">
        <f t="shared" si="8"/>
        <v>0</v>
      </c>
      <c r="K119" s="206"/>
    </row>
    <row r="120" spans="2:21" ht="12.75" customHeight="1" x14ac:dyDescent="0.2">
      <c r="B120" s="75"/>
      <c r="C120" s="194" t="str">
        <f t="shared" si="9"/>
        <v xml:space="preserve">   </v>
      </c>
      <c r="D120" s="146" t="s">
        <v>72</v>
      </c>
      <c r="E120" s="44">
        <v>0</v>
      </c>
      <c r="F120" s="44">
        <v>0</v>
      </c>
      <c r="G120" s="104" t="s">
        <v>63</v>
      </c>
      <c r="H120" s="44">
        <v>0</v>
      </c>
      <c r="I120" s="45"/>
      <c r="J120" s="200">
        <f t="shared" si="8"/>
        <v>0</v>
      </c>
      <c r="K120" s="198">
        <f>SUM(J115:J120)</f>
        <v>0</v>
      </c>
    </row>
    <row r="121" spans="2:21" ht="12.75" customHeight="1" x14ac:dyDescent="0.2">
      <c r="B121" s="75">
        <v>178</v>
      </c>
      <c r="C121" s="76"/>
      <c r="D121" s="146" t="s">
        <v>78</v>
      </c>
      <c r="E121" s="147">
        <v>0</v>
      </c>
      <c r="F121" s="147">
        <v>0</v>
      </c>
      <c r="G121" s="150" t="s">
        <v>8</v>
      </c>
      <c r="H121" s="149">
        <v>0</v>
      </c>
      <c r="I121" s="147"/>
      <c r="J121" s="200">
        <f t="shared" si="8"/>
        <v>0</v>
      </c>
      <c r="K121" s="202">
        <f>J121</f>
        <v>0</v>
      </c>
      <c r="L121" s="50"/>
      <c r="M121" s="50"/>
      <c r="N121" s="50"/>
      <c r="O121" s="50"/>
      <c r="P121" s="50"/>
    </row>
    <row r="122" spans="2:21" ht="12.75" customHeight="1" x14ac:dyDescent="0.2">
      <c r="B122" s="75">
        <v>179</v>
      </c>
      <c r="C122" s="76"/>
      <c r="D122" s="146" t="s">
        <v>79</v>
      </c>
      <c r="E122" s="147">
        <v>0</v>
      </c>
      <c r="F122" s="147">
        <v>0</v>
      </c>
      <c r="G122" s="150" t="s">
        <v>8</v>
      </c>
      <c r="H122" s="149">
        <v>0</v>
      </c>
      <c r="I122" s="147"/>
      <c r="J122" s="200">
        <f t="shared" si="8"/>
        <v>0</v>
      </c>
      <c r="K122" s="202">
        <f>J122</f>
        <v>0</v>
      </c>
      <c r="L122" s="50"/>
      <c r="M122" s="50"/>
      <c r="N122" s="50"/>
      <c r="O122" s="50"/>
      <c r="P122" s="50"/>
    </row>
    <row r="123" spans="2:21" s="50" customFormat="1" ht="12.75" customHeight="1" x14ac:dyDescent="0.2">
      <c r="B123" s="131"/>
      <c r="C123" s="76"/>
      <c r="D123" s="151" t="s">
        <v>281</v>
      </c>
      <c r="E123" s="149">
        <v>0</v>
      </c>
      <c r="F123" s="147">
        <v>0</v>
      </c>
      <c r="G123" s="150" t="s">
        <v>8</v>
      </c>
      <c r="H123" s="149"/>
      <c r="I123" s="147"/>
      <c r="J123" s="200">
        <f t="shared" si="8"/>
        <v>0</v>
      </c>
      <c r="K123" s="201">
        <f>J123</f>
        <v>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2:21" x14ac:dyDescent="0.2">
      <c r="B124" s="157"/>
      <c r="C124" s="158"/>
      <c r="D124" s="89" t="s">
        <v>47</v>
      </c>
      <c r="E124" s="53"/>
      <c r="F124" s="53"/>
      <c r="G124" s="53"/>
      <c r="H124" s="54"/>
      <c r="I124" s="53"/>
      <c r="J124" s="205"/>
      <c r="K124" s="203">
        <f>SUM(K107:K123)</f>
        <v>0</v>
      </c>
      <c r="L124" s="50"/>
      <c r="M124" s="50"/>
      <c r="N124" s="50"/>
      <c r="O124" s="50"/>
      <c r="P124" s="50"/>
    </row>
    <row r="125" spans="2:21" x14ac:dyDescent="0.2">
      <c r="D125" s="8" t="s">
        <v>19</v>
      </c>
      <c r="E125" s="8"/>
      <c r="F125" s="8"/>
      <c r="G125" s="8"/>
      <c r="H125" s="154"/>
      <c r="I125" s="50"/>
      <c r="J125" s="154"/>
      <c r="K125" s="50"/>
      <c r="L125" s="50"/>
      <c r="M125" s="50"/>
      <c r="N125" s="50"/>
      <c r="O125" s="50"/>
      <c r="P125" s="50"/>
      <c r="T125" s="50"/>
      <c r="U125" s="50"/>
    </row>
    <row r="126" spans="2:21" s="50" customFormat="1" ht="15.75" x14ac:dyDescent="0.25">
      <c r="B126" s="139">
        <v>7</v>
      </c>
      <c r="C126" s="88"/>
      <c r="D126" s="89" t="s">
        <v>80</v>
      </c>
      <c r="E126" s="56" t="s">
        <v>37</v>
      </c>
      <c r="F126" s="56" t="s">
        <v>38</v>
      </c>
      <c r="G126" s="87" t="s">
        <v>39</v>
      </c>
      <c r="H126" s="55" t="s">
        <v>40</v>
      </c>
      <c r="I126" s="87"/>
      <c r="J126" s="55" t="s">
        <v>41</v>
      </c>
      <c r="K126" s="90" t="s">
        <v>17</v>
      </c>
      <c r="L126" s="5"/>
      <c r="M126" s="5"/>
      <c r="N126" s="5"/>
      <c r="O126" s="5"/>
      <c r="P126" s="5"/>
      <c r="Q126" s="5"/>
      <c r="R126" s="6"/>
      <c r="T126" s="6"/>
      <c r="U126" s="6"/>
    </row>
    <row r="127" spans="2:21" ht="15.75" x14ac:dyDescent="0.25">
      <c r="B127" s="75">
        <v>180</v>
      </c>
      <c r="C127" s="76" t="s">
        <v>280</v>
      </c>
      <c r="D127" s="145" t="s">
        <v>81</v>
      </c>
      <c r="E127" s="45"/>
      <c r="F127" s="45"/>
      <c r="G127" s="104"/>
      <c r="H127" s="44"/>
      <c r="I127" s="45"/>
      <c r="J127" s="200"/>
      <c r="K127" s="198"/>
      <c r="L127" s="5"/>
      <c r="M127" s="5"/>
      <c r="N127" s="5"/>
      <c r="O127" s="5"/>
      <c r="P127" s="5"/>
      <c r="Q127" s="5"/>
    </row>
    <row r="128" spans="2:21" ht="12.75" customHeight="1" x14ac:dyDescent="0.25">
      <c r="B128" s="75"/>
      <c r="C128" s="194" t="str">
        <f>+$C$127</f>
        <v xml:space="preserve">   </v>
      </c>
      <c r="D128" s="146" t="s">
        <v>75</v>
      </c>
      <c r="E128" s="147">
        <v>0</v>
      </c>
      <c r="F128" s="147">
        <v>0</v>
      </c>
      <c r="G128" s="150" t="s">
        <v>8</v>
      </c>
      <c r="H128" s="149">
        <v>0</v>
      </c>
      <c r="I128" s="147"/>
      <c r="J128" s="200">
        <f t="shared" ref="J128:J133" si="10">IF(E128="",F128*H128,E128*F128*H128)</f>
        <v>0</v>
      </c>
      <c r="K128" s="207"/>
      <c r="L128" s="5"/>
      <c r="M128" s="5"/>
      <c r="N128" s="5"/>
      <c r="O128" s="5"/>
      <c r="P128" s="5"/>
      <c r="Q128" s="5"/>
      <c r="R128" s="50"/>
    </row>
    <row r="129" spans="2:21" ht="12.75" customHeight="1" x14ac:dyDescent="0.25">
      <c r="B129" s="75"/>
      <c r="C129" s="194" t="str">
        <f t="shared" ref="C129:C133" si="11">+$C$127</f>
        <v xml:space="preserve">   </v>
      </c>
      <c r="D129" s="99" t="s">
        <v>69</v>
      </c>
      <c r="E129" s="147">
        <v>0</v>
      </c>
      <c r="F129" s="147">
        <v>0</v>
      </c>
      <c r="G129" s="150" t="s">
        <v>8</v>
      </c>
      <c r="H129" s="149">
        <v>0</v>
      </c>
      <c r="I129" s="147"/>
      <c r="J129" s="200">
        <f t="shared" si="10"/>
        <v>0</v>
      </c>
      <c r="K129" s="207"/>
      <c r="L129" s="5"/>
      <c r="M129" s="5"/>
      <c r="N129" s="5"/>
      <c r="O129" s="5"/>
      <c r="P129" s="5"/>
      <c r="Q129" s="5"/>
      <c r="S129" s="50"/>
    </row>
    <row r="130" spans="2:21" ht="12.75" customHeight="1" x14ac:dyDescent="0.25">
      <c r="B130" s="75"/>
      <c r="C130" s="194" t="str">
        <f t="shared" si="11"/>
        <v xml:space="preserve">   </v>
      </c>
      <c r="D130" s="99" t="s">
        <v>82</v>
      </c>
      <c r="E130" s="147">
        <v>0</v>
      </c>
      <c r="F130" s="147">
        <v>0</v>
      </c>
      <c r="G130" s="150" t="s">
        <v>8</v>
      </c>
      <c r="H130" s="149">
        <v>0</v>
      </c>
      <c r="I130" s="147"/>
      <c r="J130" s="200">
        <f t="shared" si="10"/>
        <v>0</v>
      </c>
      <c r="K130" s="207"/>
      <c r="L130" s="5"/>
      <c r="M130" s="5"/>
      <c r="N130" s="5"/>
      <c r="O130" s="5"/>
      <c r="P130" s="5"/>
      <c r="Q130" s="5"/>
    </row>
    <row r="131" spans="2:21" ht="12.75" customHeight="1" x14ac:dyDescent="0.25">
      <c r="B131" s="75"/>
      <c r="C131" s="194" t="str">
        <f t="shared" si="11"/>
        <v xml:space="preserve">   </v>
      </c>
      <c r="D131" s="146" t="s">
        <v>70</v>
      </c>
      <c r="E131" s="149">
        <v>0</v>
      </c>
      <c r="F131" s="147">
        <v>0</v>
      </c>
      <c r="G131" s="150" t="s">
        <v>8</v>
      </c>
      <c r="H131" s="149">
        <v>0</v>
      </c>
      <c r="I131" s="147"/>
      <c r="J131" s="200">
        <f t="shared" si="10"/>
        <v>0</v>
      </c>
      <c r="K131" s="207"/>
      <c r="L131" s="5"/>
      <c r="M131" s="5"/>
      <c r="N131" s="5"/>
      <c r="O131" s="5"/>
      <c r="P131" s="5"/>
      <c r="Q131" s="5"/>
    </row>
    <row r="132" spans="2:21" ht="12.75" customHeight="1" x14ac:dyDescent="0.25">
      <c r="B132" s="75"/>
      <c r="C132" s="194" t="str">
        <f t="shared" si="11"/>
        <v xml:space="preserve">   </v>
      </c>
      <c r="D132" s="146" t="s">
        <v>71</v>
      </c>
      <c r="E132" s="149">
        <v>0</v>
      </c>
      <c r="F132" s="147">
        <v>0</v>
      </c>
      <c r="G132" s="150" t="s">
        <v>8</v>
      </c>
      <c r="H132" s="149">
        <v>0</v>
      </c>
      <c r="I132" s="147"/>
      <c r="J132" s="200">
        <f t="shared" si="10"/>
        <v>0</v>
      </c>
      <c r="K132" s="207"/>
      <c r="L132" s="5"/>
      <c r="M132" s="5"/>
      <c r="N132" s="5"/>
      <c r="O132" s="5"/>
      <c r="P132" s="5"/>
      <c r="Q132" s="5"/>
    </row>
    <row r="133" spans="2:21" ht="12.75" customHeight="1" x14ac:dyDescent="0.25">
      <c r="B133" s="75"/>
      <c r="C133" s="194" t="str">
        <f t="shared" si="11"/>
        <v xml:space="preserve">   </v>
      </c>
      <c r="D133" s="146" t="s">
        <v>72</v>
      </c>
      <c r="E133" s="149">
        <v>0</v>
      </c>
      <c r="F133" s="147">
        <v>0</v>
      </c>
      <c r="G133" s="150" t="s">
        <v>63</v>
      </c>
      <c r="H133" s="149">
        <v>0</v>
      </c>
      <c r="I133" s="147"/>
      <c r="J133" s="200">
        <f t="shared" si="10"/>
        <v>0</v>
      </c>
      <c r="K133" s="198">
        <f>SUM(J128:J133)</f>
        <v>0</v>
      </c>
      <c r="L133" s="5"/>
      <c r="M133" s="5"/>
      <c r="N133" s="5"/>
      <c r="O133" s="5"/>
      <c r="P133" s="5"/>
      <c r="Q133" s="5"/>
    </row>
    <row r="134" spans="2:21" ht="12.75" customHeight="1" x14ac:dyDescent="0.25">
      <c r="B134" s="75">
        <v>182</v>
      </c>
      <c r="C134" s="76" t="s">
        <v>280</v>
      </c>
      <c r="D134" s="145" t="s">
        <v>83</v>
      </c>
      <c r="E134" s="149"/>
      <c r="F134" s="45"/>
      <c r="G134" s="104"/>
      <c r="H134" s="149"/>
      <c r="I134" s="45"/>
      <c r="J134" s="200"/>
      <c r="K134" s="198"/>
      <c r="L134" s="5"/>
      <c r="M134" s="5"/>
      <c r="N134" s="5"/>
      <c r="O134" s="5"/>
      <c r="P134" s="5"/>
      <c r="Q134" s="5"/>
    </row>
    <row r="135" spans="2:21" ht="12.75" customHeight="1" x14ac:dyDescent="0.25">
      <c r="B135" s="75"/>
      <c r="C135" s="194" t="str">
        <f>+$C$134</f>
        <v xml:space="preserve">   </v>
      </c>
      <c r="D135" s="146" t="s">
        <v>75</v>
      </c>
      <c r="E135" s="147">
        <v>0</v>
      </c>
      <c r="F135" s="147">
        <v>0</v>
      </c>
      <c r="G135" s="150" t="s">
        <v>8</v>
      </c>
      <c r="H135" s="149">
        <v>0</v>
      </c>
      <c r="I135" s="147"/>
      <c r="J135" s="200">
        <f t="shared" ref="J135:J142" si="12">IF(E135="",F135*H135,E135*F135*H135)</f>
        <v>0</v>
      </c>
      <c r="K135" s="207"/>
      <c r="L135" s="5"/>
      <c r="M135" s="5"/>
      <c r="N135" s="5"/>
      <c r="O135" s="5"/>
      <c r="P135" s="5"/>
      <c r="Q135" s="5"/>
    </row>
    <row r="136" spans="2:21" ht="12.75" customHeight="1" x14ac:dyDescent="0.25">
      <c r="B136" s="75"/>
      <c r="C136" s="194" t="str">
        <f t="shared" ref="C136:C139" si="13">+$C$134</f>
        <v xml:space="preserve">   </v>
      </c>
      <c r="D136" s="99" t="s">
        <v>69</v>
      </c>
      <c r="E136" s="147">
        <v>0</v>
      </c>
      <c r="F136" s="147">
        <v>0</v>
      </c>
      <c r="G136" s="150" t="s">
        <v>8</v>
      </c>
      <c r="H136" s="149">
        <v>0</v>
      </c>
      <c r="I136" s="147"/>
      <c r="J136" s="200">
        <f t="shared" si="12"/>
        <v>0</v>
      </c>
      <c r="K136" s="207"/>
      <c r="L136" s="5"/>
      <c r="M136" s="5"/>
      <c r="N136" s="5"/>
      <c r="O136" s="5"/>
      <c r="P136" s="5"/>
      <c r="Q136" s="5"/>
    </row>
    <row r="137" spans="2:21" ht="12.75" customHeight="1" x14ac:dyDescent="0.25">
      <c r="B137" s="75"/>
      <c r="C137" s="194" t="str">
        <f t="shared" si="13"/>
        <v xml:space="preserve">   </v>
      </c>
      <c r="D137" s="146" t="s">
        <v>70</v>
      </c>
      <c r="E137" s="149">
        <v>0</v>
      </c>
      <c r="F137" s="147">
        <v>0</v>
      </c>
      <c r="G137" s="150" t="s">
        <v>8</v>
      </c>
      <c r="H137" s="149">
        <v>0</v>
      </c>
      <c r="I137" s="147"/>
      <c r="J137" s="200">
        <f t="shared" si="12"/>
        <v>0</v>
      </c>
      <c r="K137" s="207"/>
      <c r="L137" s="5"/>
      <c r="M137" s="5"/>
      <c r="N137" s="5"/>
      <c r="O137" s="5"/>
      <c r="P137" s="5"/>
      <c r="Q137" s="5"/>
    </row>
    <row r="138" spans="2:21" ht="12.75" customHeight="1" x14ac:dyDescent="0.25">
      <c r="B138" s="75"/>
      <c r="C138" s="194" t="str">
        <f t="shared" si="13"/>
        <v xml:space="preserve">   </v>
      </c>
      <c r="D138" s="146" t="s">
        <v>71</v>
      </c>
      <c r="E138" s="149">
        <v>0</v>
      </c>
      <c r="F138" s="147">
        <v>0</v>
      </c>
      <c r="G138" s="150" t="s">
        <v>8</v>
      </c>
      <c r="H138" s="149">
        <v>0</v>
      </c>
      <c r="I138" s="147"/>
      <c r="J138" s="200">
        <f t="shared" si="12"/>
        <v>0</v>
      </c>
      <c r="K138" s="207"/>
      <c r="L138" s="5"/>
      <c r="M138" s="5"/>
      <c r="N138" s="5"/>
      <c r="O138" s="5"/>
      <c r="P138" s="5"/>
      <c r="Q138" s="5"/>
    </row>
    <row r="139" spans="2:21" ht="12.75" customHeight="1" x14ac:dyDescent="0.25">
      <c r="B139" s="75"/>
      <c r="C139" s="194" t="str">
        <f t="shared" si="13"/>
        <v xml:space="preserve">   </v>
      </c>
      <c r="D139" s="146" t="s">
        <v>72</v>
      </c>
      <c r="E139" s="149">
        <v>0</v>
      </c>
      <c r="F139" s="147">
        <v>0</v>
      </c>
      <c r="G139" s="150" t="s">
        <v>63</v>
      </c>
      <c r="H139" s="149">
        <v>0</v>
      </c>
      <c r="I139" s="147"/>
      <c r="J139" s="200">
        <f t="shared" si="12"/>
        <v>0</v>
      </c>
      <c r="K139" s="198">
        <f>SUM(J135:J139)</f>
        <v>0</v>
      </c>
      <c r="L139" s="5"/>
      <c r="M139" s="5"/>
      <c r="N139" s="5"/>
      <c r="O139" s="5"/>
      <c r="P139" s="5"/>
      <c r="Q139" s="5"/>
    </row>
    <row r="140" spans="2:21" ht="12.75" customHeight="1" x14ac:dyDescent="0.25">
      <c r="B140" s="75">
        <v>187</v>
      </c>
      <c r="C140" s="76"/>
      <c r="D140" s="145" t="s">
        <v>84</v>
      </c>
      <c r="E140" s="149">
        <v>0</v>
      </c>
      <c r="F140" s="147">
        <v>0</v>
      </c>
      <c r="G140" s="150" t="s">
        <v>63</v>
      </c>
      <c r="H140" s="149">
        <v>0</v>
      </c>
      <c r="I140" s="147"/>
      <c r="J140" s="200">
        <f t="shared" si="12"/>
        <v>0</v>
      </c>
      <c r="K140" s="202">
        <f>SUM(J140:J140)</f>
        <v>0</v>
      </c>
      <c r="L140" s="5"/>
      <c r="M140" s="5"/>
      <c r="N140" s="5"/>
      <c r="O140" s="5"/>
      <c r="P140" s="5"/>
      <c r="Q140" s="5"/>
    </row>
    <row r="141" spans="2:21" ht="12.75" customHeight="1" x14ac:dyDescent="0.25">
      <c r="B141" s="75">
        <v>198</v>
      </c>
      <c r="C141" s="76"/>
      <c r="D141" s="146" t="s">
        <v>85</v>
      </c>
      <c r="E141" s="149">
        <v>0</v>
      </c>
      <c r="F141" s="147">
        <v>0</v>
      </c>
      <c r="G141" s="150" t="s">
        <v>63</v>
      </c>
      <c r="H141" s="149">
        <v>0</v>
      </c>
      <c r="I141" s="147"/>
      <c r="J141" s="200">
        <f t="shared" si="12"/>
        <v>0</v>
      </c>
      <c r="K141" s="202">
        <f>SUM(J141:J141)</f>
        <v>0</v>
      </c>
      <c r="L141" s="5"/>
      <c r="M141" s="5"/>
      <c r="N141" s="5"/>
      <c r="O141" s="5"/>
      <c r="P141" s="5"/>
      <c r="Q141" s="5"/>
    </row>
    <row r="142" spans="2:21" s="50" customFormat="1" ht="12.75" customHeight="1" x14ac:dyDescent="0.2">
      <c r="B142" s="131"/>
      <c r="C142" s="76"/>
      <c r="D142" s="151" t="s">
        <v>281</v>
      </c>
      <c r="E142" s="149">
        <v>0</v>
      </c>
      <c r="F142" s="147">
        <v>0</v>
      </c>
      <c r="G142" s="150" t="s">
        <v>63</v>
      </c>
      <c r="H142" s="149"/>
      <c r="I142" s="147"/>
      <c r="J142" s="200">
        <f t="shared" si="12"/>
        <v>0</v>
      </c>
      <c r="K142" s="201">
        <f>J142</f>
        <v>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2:21" ht="15.75" x14ac:dyDescent="0.25">
      <c r="B143" s="152"/>
      <c r="C143" s="138"/>
      <c r="D143" s="89" t="s">
        <v>47</v>
      </c>
      <c r="E143" s="54"/>
      <c r="F143" s="53"/>
      <c r="G143" s="53"/>
      <c r="H143" s="54"/>
      <c r="I143" s="53"/>
      <c r="J143" s="205"/>
      <c r="K143" s="203">
        <f>SUM(K127:K142)</f>
        <v>0</v>
      </c>
      <c r="L143" s="5"/>
      <c r="M143" s="5"/>
      <c r="N143" s="5"/>
      <c r="O143" s="5"/>
      <c r="P143" s="5"/>
      <c r="Q143" s="5"/>
    </row>
    <row r="144" spans="2:21" ht="15.75" x14ac:dyDescent="0.25">
      <c r="B144" s="159"/>
      <c r="C144" s="30"/>
      <c r="D144" s="8"/>
      <c r="E144" s="154"/>
      <c r="F144" s="8"/>
      <c r="G144" s="8"/>
      <c r="H144" s="154"/>
      <c r="I144" s="50"/>
      <c r="J144" s="154"/>
      <c r="K144" s="50"/>
      <c r="L144" s="5"/>
      <c r="M144" s="5"/>
      <c r="N144" s="5"/>
      <c r="O144" s="5"/>
      <c r="P144" s="5"/>
      <c r="Q144" s="5"/>
    </row>
    <row r="145" spans="1:21" x14ac:dyDescent="0.2">
      <c r="B145" s="139">
        <v>9</v>
      </c>
      <c r="C145" s="88"/>
      <c r="D145" s="89" t="s">
        <v>86</v>
      </c>
      <c r="E145" s="55" t="s">
        <v>37</v>
      </c>
      <c r="F145" s="56" t="s">
        <v>38</v>
      </c>
      <c r="G145" s="87" t="s">
        <v>39</v>
      </c>
      <c r="H145" s="55" t="s">
        <v>40</v>
      </c>
      <c r="I145" s="87"/>
      <c r="J145" s="55" t="s">
        <v>41</v>
      </c>
      <c r="K145" s="90" t="s">
        <v>17</v>
      </c>
      <c r="L145" s="111"/>
      <c r="M145" s="111"/>
      <c r="N145" s="111"/>
      <c r="O145" s="111"/>
      <c r="P145" s="111"/>
    </row>
    <row r="146" spans="1:21" ht="12.75" customHeight="1" x14ac:dyDescent="0.25">
      <c r="B146" s="75">
        <v>210</v>
      </c>
      <c r="C146" s="76" t="s">
        <v>280</v>
      </c>
      <c r="D146" s="145" t="s">
        <v>87</v>
      </c>
      <c r="E146" s="149"/>
      <c r="F146" s="45"/>
      <c r="G146" s="104"/>
      <c r="H146" s="44"/>
      <c r="I146" s="45"/>
      <c r="J146" s="200"/>
      <c r="K146" s="198"/>
      <c r="L146" s="5"/>
      <c r="M146" s="5"/>
      <c r="N146" s="5"/>
      <c r="O146" s="5"/>
      <c r="P146" s="5"/>
      <c r="Q146" s="5"/>
    </row>
    <row r="147" spans="1:21" ht="12.75" customHeight="1" x14ac:dyDescent="0.25">
      <c r="B147" s="75"/>
      <c r="C147" s="194" t="str">
        <f>+$C$146</f>
        <v xml:space="preserve">   </v>
      </c>
      <c r="D147" s="99" t="s">
        <v>75</v>
      </c>
      <c r="E147" s="147">
        <v>0</v>
      </c>
      <c r="F147" s="147">
        <v>0</v>
      </c>
      <c r="G147" s="150" t="s">
        <v>8</v>
      </c>
      <c r="H147" s="149">
        <v>0</v>
      </c>
      <c r="I147" s="147"/>
      <c r="J147" s="200">
        <f>IF(E147="",F147*H147,E147*F147*H147)</f>
        <v>0</v>
      </c>
      <c r="K147" s="207"/>
      <c r="L147" s="5"/>
      <c r="M147" s="5"/>
      <c r="N147" s="5"/>
      <c r="O147" s="5"/>
      <c r="P147" s="5"/>
      <c r="Q147" s="5"/>
    </row>
    <row r="148" spans="1:21" ht="12.75" customHeight="1" x14ac:dyDescent="0.25">
      <c r="B148" s="75"/>
      <c r="C148" s="194" t="str">
        <f t="shared" ref="C148:C151" si="14">+$C$146</f>
        <v xml:space="preserve">   </v>
      </c>
      <c r="D148" s="99" t="s">
        <v>69</v>
      </c>
      <c r="E148" s="147">
        <v>0</v>
      </c>
      <c r="F148" s="147">
        <v>0</v>
      </c>
      <c r="G148" s="150" t="s">
        <v>8</v>
      </c>
      <c r="H148" s="149">
        <v>0</v>
      </c>
      <c r="I148" s="147"/>
      <c r="J148" s="200">
        <f>IF(E148="",F148*H148,E148*F148*H148)</f>
        <v>0</v>
      </c>
      <c r="K148" s="207"/>
      <c r="L148" s="5"/>
      <c r="M148" s="5"/>
      <c r="N148" s="5"/>
      <c r="O148" s="5"/>
      <c r="P148" s="5"/>
      <c r="Q148" s="5"/>
    </row>
    <row r="149" spans="1:21" ht="12.75" customHeight="1" x14ac:dyDescent="0.25">
      <c r="B149" s="75"/>
      <c r="C149" s="194" t="str">
        <f t="shared" si="14"/>
        <v xml:space="preserve">   </v>
      </c>
      <c r="D149" s="146" t="s">
        <v>70</v>
      </c>
      <c r="E149" s="149">
        <v>0</v>
      </c>
      <c r="F149" s="147">
        <v>0</v>
      </c>
      <c r="G149" s="150" t="s">
        <v>8</v>
      </c>
      <c r="H149" s="149">
        <v>0</v>
      </c>
      <c r="I149" s="147"/>
      <c r="J149" s="200">
        <f>IF(E149="",F149*H149,E149*F149*H149)</f>
        <v>0</v>
      </c>
      <c r="K149" s="207"/>
      <c r="L149" s="5"/>
      <c r="M149" s="5"/>
      <c r="N149" s="5"/>
      <c r="O149" s="5"/>
      <c r="P149" s="5"/>
      <c r="Q149" s="5"/>
    </row>
    <row r="150" spans="1:21" ht="12.75" customHeight="1" x14ac:dyDescent="0.25">
      <c r="B150" s="75"/>
      <c r="C150" s="194" t="str">
        <f t="shared" si="14"/>
        <v xml:space="preserve">   </v>
      </c>
      <c r="D150" s="146" t="s">
        <v>71</v>
      </c>
      <c r="E150" s="149">
        <v>0</v>
      </c>
      <c r="F150" s="147">
        <v>0</v>
      </c>
      <c r="G150" s="150" t="s">
        <v>8</v>
      </c>
      <c r="H150" s="149">
        <v>0</v>
      </c>
      <c r="I150" s="147"/>
      <c r="J150" s="200">
        <f>IF(E150="",F150*H150,E150*F150*H150)</f>
        <v>0</v>
      </c>
      <c r="K150" s="207"/>
      <c r="L150" s="5"/>
      <c r="M150" s="5"/>
      <c r="N150" s="5"/>
      <c r="O150" s="5"/>
      <c r="P150" s="5"/>
      <c r="Q150" s="5"/>
    </row>
    <row r="151" spans="1:21" ht="12.75" customHeight="1" x14ac:dyDescent="0.25">
      <c r="B151" s="75"/>
      <c r="C151" s="194" t="str">
        <f t="shared" si="14"/>
        <v xml:space="preserve">   </v>
      </c>
      <c r="D151" s="146" t="s">
        <v>72</v>
      </c>
      <c r="E151" s="149">
        <v>0</v>
      </c>
      <c r="F151" s="147">
        <v>0</v>
      </c>
      <c r="G151" s="150" t="s">
        <v>63</v>
      </c>
      <c r="H151" s="149">
        <v>0</v>
      </c>
      <c r="I151" s="147"/>
      <c r="J151" s="200">
        <f>IF(E151="",F151*H151,E151*F151*H151)</f>
        <v>0</v>
      </c>
      <c r="K151" s="198">
        <f>SUM(J147:J151)</f>
        <v>0</v>
      </c>
      <c r="L151" s="5"/>
      <c r="M151" s="5"/>
      <c r="N151" s="5"/>
      <c r="O151" s="5"/>
      <c r="P151" s="5"/>
      <c r="Q151" s="5"/>
    </row>
    <row r="152" spans="1:21" ht="12.75" customHeight="1" x14ac:dyDescent="0.25">
      <c r="B152" s="75">
        <v>212</v>
      </c>
      <c r="C152" s="76" t="s">
        <v>280</v>
      </c>
      <c r="D152" s="145" t="s">
        <v>88</v>
      </c>
      <c r="E152" s="149"/>
      <c r="F152" s="45"/>
      <c r="G152" s="104"/>
      <c r="H152" s="149"/>
      <c r="I152" s="45"/>
      <c r="J152" s="200"/>
      <c r="K152" s="198"/>
      <c r="L152" s="5"/>
      <c r="M152" s="5"/>
      <c r="N152" s="5"/>
      <c r="O152" s="5"/>
      <c r="P152" s="5"/>
      <c r="Q152" s="5"/>
    </row>
    <row r="153" spans="1:21" ht="12.75" customHeight="1" x14ac:dyDescent="0.25">
      <c r="B153" s="75"/>
      <c r="C153" s="194" t="str">
        <f>+$C$152</f>
        <v xml:space="preserve">   </v>
      </c>
      <c r="D153" s="99" t="s">
        <v>69</v>
      </c>
      <c r="E153" s="149">
        <v>0</v>
      </c>
      <c r="F153" s="147">
        <v>0</v>
      </c>
      <c r="G153" s="150" t="s">
        <v>8</v>
      </c>
      <c r="H153" s="149">
        <v>0</v>
      </c>
      <c r="I153" s="147"/>
      <c r="J153" s="200">
        <f>IF(E153="",F153*H153,E153*F153*H153)</f>
        <v>0</v>
      </c>
      <c r="K153" s="207"/>
      <c r="L153" s="5"/>
      <c r="M153" s="5"/>
      <c r="N153" s="5"/>
      <c r="O153" s="5"/>
      <c r="P153" s="5"/>
      <c r="Q153" s="5"/>
    </row>
    <row r="154" spans="1:21" ht="12.75" customHeight="1" x14ac:dyDescent="0.25">
      <c r="A154" s="6" t="s">
        <v>19</v>
      </c>
      <c r="B154" s="75"/>
      <c r="C154" s="194" t="str">
        <f t="shared" ref="C154:C156" si="15">+$C$152</f>
        <v xml:space="preserve">   </v>
      </c>
      <c r="D154" s="146" t="s">
        <v>70</v>
      </c>
      <c r="E154" s="149">
        <v>0</v>
      </c>
      <c r="F154" s="147">
        <v>0</v>
      </c>
      <c r="G154" s="150" t="s">
        <v>8</v>
      </c>
      <c r="H154" s="149">
        <v>0</v>
      </c>
      <c r="I154" s="147"/>
      <c r="J154" s="200">
        <f>IF(E154="",F154*H154,E154*F154*H154)</f>
        <v>0</v>
      </c>
      <c r="K154" s="207"/>
      <c r="L154" s="5"/>
      <c r="M154" s="5"/>
      <c r="N154" s="5"/>
      <c r="O154" s="5"/>
      <c r="P154" s="5"/>
      <c r="Q154" s="5"/>
    </row>
    <row r="155" spans="1:21" ht="12.75" customHeight="1" x14ac:dyDescent="0.25">
      <c r="B155" s="75"/>
      <c r="C155" s="194" t="str">
        <f t="shared" si="15"/>
        <v xml:space="preserve">   </v>
      </c>
      <c r="D155" s="146" t="s">
        <v>71</v>
      </c>
      <c r="E155" s="149">
        <v>0</v>
      </c>
      <c r="F155" s="147">
        <v>0</v>
      </c>
      <c r="G155" s="150" t="s">
        <v>8</v>
      </c>
      <c r="H155" s="149">
        <v>0</v>
      </c>
      <c r="I155" s="147"/>
      <c r="J155" s="200">
        <f>IF(E155="",F155*H155,E155*F155*H155)</f>
        <v>0</v>
      </c>
      <c r="K155" s="207"/>
      <c r="L155" s="5"/>
      <c r="M155" s="5"/>
      <c r="N155" s="5"/>
      <c r="O155" s="5"/>
      <c r="P155" s="5"/>
      <c r="Q155" s="5"/>
    </row>
    <row r="156" spans="1:21" ht="12.75" customHeight="1" x14ac:dyDescent="0.25">
      <c r="B156" s="75"/>
      <c r="C156" s="194" t="str">
        <f t="shared" si="15"/>
        <v xml:space="preserve">   </v>
      </c>
      <c r="D156" s="146" t="s">
        <v>72</v>
      </c>
      <c r="E156" s="149">
        <v>0</v>
      </c>
      <c r="F156" s="147">
        <v>0</v>
      </c>
      <c r="G156" s="150" t="s">
        <v>63</v>
      </c>
      <c r="H156" s="149">
        <v>0</v>
      </c>
      <c r="I156" s="147"/>
      <c r="J156" s="200">
        <f>IF(E156="",F156*H156,E156*F156*H156)</f>
        <v>0</v>
      </c>
      <c r="K156" s="198">
        <f>SUM(J153:J156)</f>
        <v>0</v>
      </c>
      <c r="L156" s="5"/>
      <c r="M156" s="5"/>
      <c r="N156" s="5"/>
      <c r="O156" s="5"/>
      <c r="P156" s="5"/>
      <c r="Q156" s="5"/>
    </row>
    <row r="157" spans="1:21" ht="12.75" customHeight="1" x14ac:dyDescent="0.25">
      <c r="B157" s="75">
        <v>218</v>
      </c>
      <c r="C157" s="76" t="s">
        <v>280</v>
      </c>
      <c r="D157" s="99" t="s">
        <v>85</v>
      </c>
      <c r="E157" s="149">
        <v>0</v>
      </c>
      <c r="F157" s="147">
        <v>0</v>
      </c>
      <c r="G157" s="150" t="s">
        <v>8</v>
      </c>
      <c r="H157" s="149">
        <v>0</v>
      </c>
      <c r="I157" s="147"/>
      <c r="J157" s="200">
        <f>IF(E157="",F157*H157,E157*F157*H157)</f>
        <v>0</v>
      </c>
      <c r="K157" s="202">
        <f>SUM(J157:J157)</f>
        <v>0</v>
      </c>
      <c r="L157" s="5"/>
      <c r="M157" s="5"/>
      <c r="N157" s="5"/>
      <c r="O157" s="5"/>
      <c r="P157" s="5"/>
      <c r="Q157" s="5"/>
    </row>
    <row r="158" spans="1:21" s="50" customFormat="1" ht="12.75" customHeight="1" x14ac:dyDescent="0.2">
      <c r="B158" s="131"/>
      <c r="C158" s="76"/>
      <c r="D158" s="151" t="s">
        <v>281</v>
      </c>
      <c r="E158" s="149">
        <v>0</v>
      </c>
      <c r="F158" s="147">
        <v>0</v>
      </c>
      <c r="G158" s="150" t="s">
        <v>63</v>
      </c>
      <c r="H158" s="149"/>
      <c r="I158" s="147"/>
      <c r="J158" s="200">
        <f t="shared" ref="J158" si="16">IF(E158="",F158*H158,E158*F158*H158)</f>
        <v>0</v>
      </c>
      <c r="K158" s="201">
        <f>J158</f>
        <v>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5.75" x14ac:dyDescent="0.25">
      <c r="B159" s="139"/>
      <c r="C159" s="88"/>
      <c r="D159" s="89" t="s">
        <v>47</v>
      </c>
      <c r="E159" s="54"/>
      <c r="F159" s="53"/>
      <c r="G159" s="53"/>
      <c r="H159" s="54"/>
      <c r="I159" s="53"/>
      <c r="J159" s="205"/>
      <c r="K159" s="203">
        <f>SUM(K146:K158)</f>
        <v>0</v>
      </c>
      <c r="L159" s="5"/>
      <c r="M159" s="5"/>
      <c r="N159" s="5"/>
      <c r="O159" s="5"/>
      <c r="P159" s="5"/>
      <c r="Q159" s="5"/>
    </row>
    <row r="160" spans="1:21" ht="15.75" x14ac:dyDescent="0.25">
      <c r="B160" s="159"/>
      <c r="C160" s="30"/>
      <c r="D160" s="8" t="s">
        <v>19</v>
      </c>
      <c r="E160" s="154"/>
      <c r="F160" s="8"/>
      <c r="G160" s="8"/>
      <c r="H160" s="154"/>
      <c r="I160" s="50"/>
      <c r="J160" s="154"/>
      <c r="K160" s="50"/>
      <c r="L160" s="5"/>
      <c r="M160" s="5"/>
      <c r="N160" s="5"/>
      <c r="O160" s="5"/>
      <c r="P160" s="5"/>
      <c r="Q160" s="5"/>
    </row>
    <row r="161" spans="2:17" ht="15.75" x14ac:dyDescent="0.25">
      <c r="B161" s="139">
        <v>10</v>
      </c>
      <c r="C161" s="88"/>
      <c r="D161" s="89" t="s">
        <v>89</v>
      </c>
      <c r="E161" s="55" t="s">
        <v>37</v>
      </c>
      <c r="F161" s="56" t="s">
        <v>38</v>
      </c>
      <c r="G161" s="87" t="s">
        <v>39</v>
      </c>
      <c r="H161" s="55" t="s">
        <v>40</v>
      </c>
      <c r="I161" s="87"/>
      <c r="J161" s="55" t="s">
        <v>41</v>
      </c>
      <c r="K161" s="90" t="s">
        <v>17</v>
      </c>
      <c r="L161" s="5"/>
      <c r="M161" s="5"/>
      <c r="N161" s="5"/>
      <c r="O161" s="5"/>
      <c r="P161" s="5"/>
      <c r="Q161" s="5"/>
    </row>
    <row r="162" spans="2:17" ht="12.75" customHeight="1" x14ac:dyDescent="0.25">
      <c r="B162" s="75">
        <v>220</v>
      </c>
      <c r="C162" s="76" t="s">
        <v>280</v>
      </c>
      <c r="D162" s="145" t="s">
        <v>90</v>
      </c>
      <c r="E162" s="149"/>
      <c r="F162" s="45"/>
      <c r="G162" s="104"/>
      <c r="H162" s="149"/>
      <c r="I162" s="45"/>
      <c r="J162" s="200"/>
      <c r="K162" s="198"/>
      <c r="L162" s="5"/>
      <c r="M162" s="5"/>
      <c r="N162" s="5"/>
      <c r="O162" s="5"/>
      <c r="P162" s="5"/>
      <c r="Q162" s="5"/>
    </row>
    <row r="163" spans="2:17" ht="12.75" customHeight="1" x14ac:dyDescent="0.25">
      <c r="B163" s="75"/>
      <c r="C163" s="194" t="str">
        <f>+$C$162</f>
        <v xml:space="preserve">   </v>
      </c>
      <c r="D163" s="99" t="s">
        <v>91</v>
      </c>
      <c r="E163" s="147">
        <v>0</v>
      </c>
      <c r="F163" s="147">
        <v>0</v>
      </c>
      <c r="G163" s="150" t="s">
        <v>8</v>
      </c>
      <c r="H163" s="149">
        <v>0</v>
      </c>
      <c r="I163" s="147"/>
      <c r="J163" s="200">
        <f t="shared" ref="J163:J168" si="17">IF(E163="",F163*H163,E163*F163*H163)</f>
        <v>0</v>
      </c>
      <c r="K163" s="207"/>
      <c r="L163" s="5"/>
      <c r="M163" s="5"/>
      <c r="N163" s="5"/>
      <c r="O163" s="5"/>
      <c r="P163" s="5"/>
      <c r="Q163" s="5"/>
    </row>
    <row r="164" spans="2:17" ht="12.75" customHeight="1" x14ac:dyDescent="0.25">
      <c r="B164" s="75"/>
      <c r="C164" s="194" t="str">
        <f t="shared" ref="C164:C168" si="18">+$C$162</f>
        <v xml:space="preserve">   </v>
      </c>
      <c r="D164" s="99" t="s">
        <v>69</v>
      </c>
      <c r="E164" s="147">
        <v>0</v>
      </c>
      <c r="F164" s="147">
        <v>0</v>
      </c>
      <c r="G164" s="150" t="s">
        <v>8</v>
      </c>
      <c r="H164" s="149">
        <v>0</v>
      </c>
      <c r="I164" s="147"/>
      <c r="J164" s="200">
        <f t="shared" si="17"/>
        <v>0</v>
      </c>
      <c r="K164" s="207"/>
      <c r="L164" s="5"/>
      <c r="M164" s="5"/>
      <c r="N164" s="5"/>
      <c r="O164" s="5"/>
      <c r="P164" s="5"/>
      <c r="Q164" s="5"/>
    </row>
    <row r="165" spans="2:17" ht="12.75" customHeight="1" x14ac:dyDescent="0.25">
      <c r="B165" s="75"/>
      <c r="C165" s="194" t="str">
        <f t="shared" si="18"/>
        <v xml:space="preserve">   </v>
      </c>
      <c r="D165" s="146" t="s">
        <v>92</v>
      </c>
      <c r="E165" s="149">
        <v>0</v>
      </c>
      <c r="F165" s="147">
        <v>0</v>
      </c>
      <c r="G165" s="150" t="s">
        <v>63</v>
      </c>
      <c r="H165" s="149">
        <v>0</v>
      </c>
      <c r="I165" s="147"/>
      <c r="J165" s="200">
        <f t="shared" si="17"/>
        <v>0</v>
      </c>
      <c r="K165" s="207"/>
      <c r="L165" s="5"/>
      <c r="M165" s="5"/>
      <c r="N165" s="5"/>
      <c r="O165" s="5"/>
      <c r="P165" s="5"/>
      <c r="Q165" s="5"/>
    </row>
    <row r="166" spans="2:17" ht="12.75" customHeight="1" x14ac:dyDescent="0.25">
      <c r="B166" s="75"/>
      <c r="C166" s="194" t="str">
        <f t="shared" si="18"/>
        <v xml:space="preserve">   </v>
      </c>
      <c r="D166" s="146" t="s">
        <v>70</v>
      </c>
      <c r="E166" s="149">
        <v>0</v>
      </c>
      <c r="F166" s="147">
        <v>0</v>
      </c>
      <c r="G166" s="150" t="s">
        <v>8</v>
      </c>
      <c r="H166" s="149">
        <v>0</v>
      </c>
      <c r="I166" s="147"/>
      <c r="J166" s="200">
        <f t="shared" si="17"/>
        <v>0</v>
      </c>
      <c r="K166" s="207"/>
      <c r="L166" s="5"/>
      <c r="M166" s="5"/>
      <c r="N166" s="5"/>
      <c r="O166" s="5"/>
      <c r="P166" s="5"/>
      <c r="Q166" s="5"/>
    </row>
    <row r="167" spans="2:17" ht="12.75" customHeight="1" x14ac:dyDescent="0.25">
      <c r="B167" s="75"/>
      <c r="C167" s="194" t="str">
        <f t="shared" si="18"/>
        <v xml:space="preserve">   </v>
      </c>
      <c r="D167" s="146" t="s">
        <v>71</v>
      </c>
      <c r="E167" s="149">
        <v>0</v>
      </c>
      <c r="F167" s="147">
        <v>0</v>
      </c>
      <c r="G167" s="150" t="s">
        <v>8</v>
      </c>
      <c r="H167" s="149">
        <v>0</v>
      </c>
      <c r="I167" s="147"/>
      <c r="J167" s="200">
        <f t="shared" si="17"/>
        <v>0</v>
      </c>
      <c r="K167" s="207"/>
      <c r="L167" s="5"/>
      <c r="M167" s="5"/>
      <c r="N167" s="5"/>
      <c r="O167" s="5"/>
      <c r="P167" s="5"/>
      <c r="Q167" s="5"/>
    </row>
    <row r="168" spans="2:17" ht="12.75" customHeight="1" x14ac:dyDescent="0.25">
      <c r="B168" s="75"/>
      <c r="C168" s="194" t="str">
        <f t="shared" si="18"/>
        <v xml:space="preserve">   </v>
      </c>
      <c r="D168" s="146" t="s">
        <v>72</v>
      </c>
      <c r="E168" s="149">
        <v>0</v>
      </c>
      <c r="F168" s="149">
        <v>0</v>
      </c>
      <c r="G168" s="150" t="s">
        <v>63</v>
      </c>
      <c r="H168" s="149">
        <v>0</v>
      </c>
      <c r="I168" s="147"/>
      <c r="J168" s="200">
        <f t="shared" si="17"/>
        <v>0</v>
      </c>
      <c r="K168" s="198">
        <f>SUM(J163:J168)</f>
        <v>0</v>
      </c>
      <c r="L168" s="5"/>
      <c r="M168" s="5"/>
      <c r="N168" s="5"/>
      <c r="O168" s="5"/>
      <c r="P168" s="5"/>
      <c r="Q168" s="5"/>
    </row>
    <row r="169" spans="2:17" ht="12.75" customHeight="1" x14ac:dyDescent="0.2">
      <c r="B169" s="75">
        <v>224</v>
      </c>
      <c r="C169" s="76" t="s">
        <v>280</v>
      </c>
      <c r="D169" s="145" t="s">
        <v>93</v>
      </c>
      <c r="E169" s="149"/>
      <c r="F169" s="45"/>
      <c r="G169" s="104"/>
      <c r="H169" s="149"/>
      <c r="I169" s="45"/>
      <c r="J169" s="200"/>
      <c r="K169" s="198"/>
    </row>
    <row r="170" spans="2:17" ht="12.75" customHeight="1" x14ac:dyDescent="0.25">
      <c r="B170" s="75"/>
      <c r="C170" s="194" t="str">
        <f>+$C$169</f>
        <v xml:space="preserve">   </v>
      </c>
      <c r="D170" s="99" t="s">
        <v>75</v>
      </c>
      <c r="E170" s="147">
        <v>0</v>
      </c>
      <c r="F170" s="147">
        <v>0</v>
      </c>
      <c r="G170" s="150" t="s">
        <v>8</v>
      </c>
      <c r="H170" s="149">
        <v>0</v>
      </c>
      <c r="I170" s="147"/>
      <c r="J170" s="200">
        <f t="shared" ref="J170:J177" si="19">IF(E170="",F170*H170,E170*F170*H170)</f>
        <v>0</v>
      </c>
      <c r="K170" s="207"/>
      <c r="L170" s="5"/>
      <c r="M170" s="5"/>
      <c r="N170" s="5"/>
      <c r="O170" s="5"/>
      <c r="P170" s="5"/>
      <c r="Q170" s="5"/>
    </row>
    <row r="171" spans="2:17" ht="12.75" customHeight="1" x14ac:dyDescent="0.25">
      <c r="B171" s="75"/>
      <c r="C171" s="194" t="str">
        <f t="shared" ref="C171:C174" si="20">+$C$169</f>
        <v xml:space="preserve">   </v>
      </c>
      <c r="D171" s="99" t="s">
        <v>69</v>
      </c>
      <c r="E171" s="147">
        <v>0</v>
      </c>
      <c r="F171" s="147">
        <v>0</v>
      </c>
      <c r="G171" s="150" t="s">
        <v>8</v>
      </c>
      <c r="H171" s="149">
        <v>0</v>
      </c>
      <c r="I171" s="147"/>
      <c r="J171" s="200">
        <f t="shared" si="19"/>
        <v>0</v>
      </c>
      <c r="K171" s="207"/>
    </row>
    <row r="172" spans="2:17" ht="12.75" customHeight="1" x14ac:dyDescent="0.25">
      <c r="B172" s="75"/>
      <c r="C172" s="194" t="str">
        <f t="shared" si="20"/>
        <v xml:space="preserve">   </v>
      </c>
      <c r="D172" s="146" t="s">
        <v>70</v>
      </c>
      <c r="E172" s="149">
        <v>0</v>
      </c>
      <c r="F172" s="147">
        <v>0</v>
      </c>
      <c r="G172" s="150" t="s">
        <v>8</v>
      </c>
      <c r="H172" s="149">
        <v>0</v>
      </c>
      <c r="I172" s="147"/>
      <c r="J172" s="200">
        <f t="shared" si="19"/>
        <v>0</v>
      </c>
      <c r="K172" s="207"/>
    </row>
    <row r="173" spans="2:17" ht="12.75" customHeight="1" x14ac:dyDescent="0.25">
      <c r="B173" s="75"/>
      <c r="C173" s="194" t="str">
        <f t="shared" si="20"/>
        <v xml:space="preserve">   </v>
      </c>
      <c r="D173" s="146" t="s">
        <v>71</v>
      </c>
      <c r="E173" s="149">
        <v>0</v>
      </c>
      <c r="F173" s="147">
        <v>0</v>
      </c>
      <c r="G173" s="150" t="s">
        <v>8</v>
      </c>
      <c r="H173" s="149">
        <v>0</v>
      </c>
      <c r="I173" s="147"/>
      <c r="J173" s="200">
        <f t="shared" si="19"/>
        <v>0</v>
      </c>
      <c r="K173" s="207"/>
    </row>
    <row r="174" spans="2:17" ht="12.75" customHeight="1" x14ac:dyDescent="0.2">
      <c r="B174" s="75"/>
      <c r="C174" s="194" t="str">
        <f t="shared" si="20"/>
        <v xml:space="preserve">   </v>
      </c>
      <c r="D174" s="146" t="s">
        <v>72</v>
      </c>
      <c r="E174" s="149">
        <v>0</v>
      </c>
      <c r="F174" s="147">
        <v>0</v>
      </c>
      <c r="G174" s="150" t="s">
        <v>63</v>
      </c>
      <c r="H174" s="149">
        <v>0</v>
      </c>
      <c r="I174" s="147"/>
      <c r="J174" s="200">
        <f t="shared" si="19"/>
        <v>0</v>
      </c>
      <c r="K174" s="198">
        <f>SUM(J170:J174)</f>
        <v>0</v>
      </c>
      <c r="M174" s="8"/>
      <c r="N174" s="8"/>
      <c r="O174" s="8"/>
    </row>
    <row r="175" spans="2:17" ht="12.75" customHeight="1" x14ac:dyDescent="0.2">
      <c r="B175" s="75">
        <v>226</v>
      </c>
      <c r="C175" s="42"/>
      <c r="D175" s="160" t="s">
        <v>94</v>
      </c>
      <c r="E175" s="149">
        <v>0</v>
      </c>
      <c r="F175" s="147">
        <v>0</v>
      </c>
      <c r="G175" s="150"/>
      <c r="H175" s="149">
        <v>0</v>
      </c>
      <c r="I175" s="147"/>
      <c r="J175" s="200">
        <f t="shared" si="19"/>
        <v>0</v>
      </c>
      <c r="K175" s="202"/>
      <c r="L175" s="8"/>
      <c r="M175" s="8"/>
      <c r="N175" s="8"/>
      <c r="O175" s="8"/>
    </row>
    <row r="176" spans="2:17" ht="12.75" customHeight="1" x14ac:dyDescent="0.2">
      <c r="B176" s="75"/>
      <c r="C176" s="76" t="s">
        <v>280</v>
      </c>
      <c r="D176" s="99" t="s">
        <v>69</v>
      </c>
      <c r="E176" s="147">
        <v>0</v>
      </c>
      <c r="F176" s="147">
        <v>0</v>
      </c>
      <c r="G176" s="150" t="s">
        <v>8</v>
      </c>
      <c r="H176" s="149">
        <v>0</v>
      </c>
      <c r="I176" s="147"/>
      <c r="J176" s="200">
        <f t="shared" si="19"/>
        <v>0</v>
      </c>
      <c r="K176" s="198">
        <f>J176</f>
        <v>0</v>
      </c>
      <c r="L176" s="8"/>
      <c r="M176" s="8"/>
      <c r="N176" s="8"/>
      <c r="O176" s="8"/>
    </row>
    <row r="177" spans="2:21" ht="12.75" customHeight="1" x14ac:dyDescent="0.2">
      <c r="B177" s="75"/>
      <c r="C177" s="76" t="s">
        <v>280</v>
      </c>
      <c r="D177" s="99" t="s">
        <v>95</v>
      </c>
      <c r="E177" s="147">
        <v>0</v>
      </c>
      <c r="F177" s="147">
        <v>0</v>
      </c>
      <c r="G177" s="150" t="s">
        <v>8</v>
      </c>
      <c r="H177" s="149">
        <v>0</v>
      </c>
      <c r="I177" s="147"/>
      <c r="J177" s="200">
        <f t="shared" si="19"/>
        <v>0</v>
      </c>
      <c r="K177" s="198">
        <f>J177</f>
        <v>0</v>
      </c>
      <c r="L177" s="8"/>
      <c r="M177" s="8"/>
      <c r="N177" s="8"/>
      <c r="O177" s="8"/>
    </row>
    <row r="178" spans="2:21" s="50" customFormat="1" ht="12.75" customHeight="1" x14ac:dyDescent="0.2">
      <c r="B178" s="131"/>
      <c r="C178" s="76"/>
      <c r="D178" s="151" t="s">
        <v>281</v>
      </c>
      <c r="E178" s="149">
        <v>0</v>
      </c>
      <c r="F178" s="147">
        <v>0</v>
      </c>
      <c r="G178" s="150" t="s">
        <v>8</v>
      </c>
      <c r="H178" s="149"/>
      <c r="I178" s="147"/>
      <c r="J178" s="200">
        <f t="shared" ref="J178" si="21">IF(E178="",F178*H178,E178*F178*H178)</f>
        <v>0</v>
      </c>
      <c r="K178" s="201">
        <f>J178</f>
        <v>0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2:21" x14ac:dyDescent="0.2">
      <c r="B179" s="139"/>
      <c r="C179" s="88"/>
      <c r="D179" s="89" t="s">
        <v>47</v>
      </c>
      <c r="E179" s="54"/>
      <c r="F179" s="53"/>
      <c r="G179" s="53"/>
      <c r="H179" s="54"/>
      <c r="I179" s="53"/>
      <c r="J179" s="205"/>
      <c r="K179" s="203">
        <f>SUM(K162:K178)</f>
        <v>0</v>
      </c>
      <c r="L179" s="8"/>
      <c r="M179" s="8"/>
      <c r="N179" s="8"/>
      <c r="O179" s="8"/>
    </row>
    <row r="180" spans="2:21" x14ac:dyDescent="0.2">
      <c r="B180" s="159"/>
      <c r="C180" s="30"/>
      <c r="D180" s="8"/>
      <c r="E180" s="154"/>
      <c r="F180" s="8"/>
      <c r="G180" s="8"/>
      <c r="H180" s="154"/>
      <c r="I180" s="50"/>
      <c r="J180" s="154"/>
      <c r="K180" s="50"/>
    </row>
    <row r="181" spans="2:21" x14ac:dyDescent="0.2">
      <c r="B181" s="85">
        <v>15</v>
      </c>
      <c r="C181" s="86"/>
      <c r="D181" s="53" t="s">
        <v>24</v>
      </c>
      <c r="E181" s="55"/>
      <c r="F181" s="56" t="s">
        <v>65</v>
      </c>
      <c r="G181" s="87"/>
      <c r="H181" s="55" t="s">
        <v>66</v>
      </c>
      <c r="I181" s="87"/>
      <c r="J181" s="161"/>
      <c r="K181" s="90" t="s">
        <v>17</v>
      </c>
    </row>
    <row r="182" spans="2:21" ht="15.75" x14ac:dyDescent="0.25">
      <c r="B182" s="98">
        <v>290</v>
      </c>
      <c r="C182" s="162"/>
      <c r="D182" s="163" t="s">
        <v>277</v>
      </c>
      <c r="E182" s="44"/>
      <c r="F182" s="195">
        <v>22</v>
      </c>
      <c r="G182" s="195"/>
      <c r="H182" s="196">
        <f>SUMIF(C49:C179,"22%",K49:K179 )+SUMIF(C286:C347,"22%",K286:K347 )</f>
        <v>0</v>
      </c>
      <c r="I182" s="195"/>
      <c r="J182" s="197"/>
      <c r="K182" s="198">
        <f>H182*22%</f>
        <v>0</v>
      </c>
    </row>
    <row r="183" spans="2:21" ht="15.75" x14ac:dyDescent="0.25">
      <c r="B183" s="98"/>
      <c r="C183" s="162"/>
      <c r="D183" s="163" t="s">
        <v>276</v>
      </c>
      <c r="E183" s="44"/>
      <c r="F183" s="195">
        <v>18</v>
      </c>
      <c r="G183" s="195"/>
      <c r="H183" s="196">
        <f>SUMIF(C49:C179,"18%",K49:K179 )+SUMIF(C286:C347,"18%",K286:K347 )</f>
        <v>0</v>
      </c>
      <c r="I183" s="195"/>
      <c r="J183" s="197"/>
      <c r="K183" s="198">
        <f>H183*18%</f>
        <v>0</v>
      </c>
    </row>
    <row r="184" spans="2:21" ht="15.75" x14ac:dyDescent="0.25">
      <c r="B184" s="98">
        <v>291</v>
      </c>
      <c r="C184" s="162"/>
      <c r="D184" s="45" t="s">
        <v>278</v>
      </c>
      <c r="E184" s="44"/>
      <c r="F184" s="195">
        <v>15</v>
      </c>
      <c r="G184" s="195"/>
      <c r="H184" s="196">
        <f>+SUMIF(C89:C92,"15%",K89:K92)</f>
        <v>0</v>
      </c>
      <c r="I184" s="195"/>
      <c r="J184" s="199"/>
      <c r="K184" s="198">
        <f>H184*15%</f>
        <v>0</v>
      </c>
    </row>
    <row r="185" spans="2:21" x14ac:dyDescent="0.2">
      <c r="B185" s="91"/>
      <c r="C185" s="164"/>
      <c r="D185" s="165" t="s">
        <v>47</v>
      </c>
      <c r="E185" s="166"/>
      <c r="F185" s="165"/>
      <c r="G185" s="165"/>
      <c r="H185" s="166"/>
      <c r="I185" s="165"/>
      <c r="J185" s="167"/>
      <c r="K185" s="168">
        <f>SUM(K182:K184)</f>
        <v>0</v>
      </c>
    </row>
    <row r="186" spans="2:21" x14ac:dyDescent="0.2">
      <c r="E186" s="7" t="s">
        <v>19</v>
      </c>
    </row>
    <row r="187" spans="2:21" x14ac:dyDescent="0.2">
      <c r="B187" s="139">
        <v>16</v>
      </c>
      <c r="C187" s="88"/>
      <c r="D187" s="89" t="s">
        <v>25</v>
      </c>
      <c r="E187" s="55" t="s">
        <v>37</v>
      </c>
      <c r="F187" s="56" t="s">
        <v>38</v>
      </c>
      <c r="G187" s="87" t="s">
        <v>39</v>
      </c>
      <c r="H187" s="55" t="s">
        <v>40</v>
      </c>
      <c r="I187" s="87"/>
      <c r="J187" s="55" t="s">
        <v>41</v>
      </c>
      <c r="K187" s="90" t="s">
        <v>17</v>
      </c>
    </row>
    <row r="188" spans="2:21" x14ac:dyDescent="0.2">
      <c r="B188" s="75">
        <v>300</v>
      </c>
      <c r="C188" s="42"/>
      <c r="D188" s="146" t="s">
        <v>197</v>
      </c>
      <c r="E188" s="147">
        <v>0</v>
      </c>
      <c r="F188" s="45">
        <v>0</v>
      </c>
      <c r="G188" s="104" t="s">
        <v>43</v>
      </c>
      <c r="H188" s="44">
        <v>0</v>
      </c>
      <c r="I188" s="45"/>
      <c r="J188" s="200">
        <f t="shared" ref="J188:J204" si="22">IF(E188="",F188*H188,E188*F188*H188)</f>
        <v>0</v>
      </c>
      <c r="K188" s="198">
        <f>J188</f>
        <v>0</v>
      </c>
    </row>
    <row r="189" spans="2:21" x14ac:dyDescent="0.2">
      <c r="B189" s="75">
        <v>302</v>
      </c>
      <c r="C189" s="42"/>
      <c r="D189" s="146" t="s">
        <v>96</v>
      </c>
      <c r="E189" s="147">
        <v>0</v>
      </c>
      <c r="F189" s="45">
        <v>0</v>
      </c>
      <c r="G189" s="104" t="s">
        <v>43</v>
      </c>
      <c r="H189" s="44">
        <v>0</v>
      </c>
      <c r="I189" s="45"/>
      <c r="J189" s="200">
        <f t="shared" si="22"/>
        <v>0</v>
      </c>
      <c r="K189" s="198">
        <f>J189</f>
        <v>0</v>
      </c>
    </row>
    <row r="190" spans="2:21" x14ac:dyDescent="0.2">
      <c r="B190" s="75">
        <v>304</v>
      </c>
      <c r="C190" s="42"/>
      <c r="D190" s="49" t="s">
        <v>97</v>
      </c>
      <c r="E190" s="147">
        <v>0</v>
      </c>
      <c r="F190" s="45">
        <v>0</v>
      </c>
      <c r="G190" s="104" t="s">
        <v>63</v>
      </c>
      <c r="H190" s="44">
        <v>0</v>
      </c>
      <c r="I190" s="45"/>
      <c r="J190" s="200">
        <f t="shared" si="22"/>
        <v>0</v>
      </c>
      <c r="K190" s="198">
        <f>J190</f>
        <v>0</v>
      </c>
    </row>
    <row r="191" spans="2:21" x14ac:dyDescent="0.2">
      <c r="B191" s="75">
        <v>308</v>
      </c>
      <c r="C191" s="42"/>
      <c r="D191" s="49" t="s">
        <v>98</v>
      </c>
      <c r="E191" s="147">
        <v>0</v>
      </c>
      <c r="F191" s="45">
        <v>0</v>
      </c>
      <c r="G191" s="104" t="s">
        <v>43</v>
      </c>
      <c r="H191" s="44">
        <v>0</v>
      </c>
      <c r="I191" s="45"/>
      <c r="J191" s="200">
        <f t="shared" si="22"/>
        <v>0</v>
      </c>
      <c r="K191" s="198">
        <f>J191</f>
        <v>0</v>
      </c>
    </row>
    <row r="192" spans="2:21" x14ac:dyDescent="0.2">
      <c r="B192" s="75">
        <v>320</v>
      </c>
      <c r="C192" s="42"/>
      <c r="D192" s="169" t="s">
        <v>99</v>
      </c>
      <c r="E192" s="147">
        <v>0</v>
      </c>
      <c r="F192" s="45">
        <v>0</v>
      </c>
      <c r="G192" s="104" t="s">
        <v>8</v>
      </c>
      <c r="H192" s="44">
        <v>0</v>
      </c>
      <c r="I192" s="45"/>
      <c r="J192" s="200">
        <f t="shared" si="22"/>
        <v>0</v>
      </c>
      <c r="K192" s="198"/>
    </row>
    <row r="193" spans="2:11" x14ac:dyDescent="0.2">
      <c r="B193" s="75"/>
      <c r="C193" s="42"/>
      <c r="D193" s="169" t="s">
        <v>100</v>
      </c>
      <c r="E193" s="147">
        <v>0</v>
      </c>
      <c r="F193" s="45">
        <v>0</v>
      </c>
      <c r="G193" s="104" t="s">
        <v>8</v>
      </c>
      <c r="H193" s="44">
        <v>0</v>
      </c>
      <c r="I193" s="45"/>
      <c r="J193" s="200">
        <f t="shared" si="22"/>
        <v>0</v>
      </c>
      <c r="K193" s="198">
        <f>SUM(J192:J193)</f>
        <v>0</v>
      </c>
    </row>
    <row r="194" spans="2:11" x14ac:dyDescent="0.2">
      <c r="B194" s="75">
        <v>321</v>
      </c>
      <c r="C194" s="42"/>
      <c r="D194" s="169" t="s">
        <v>101</v>
      </c>
      <c r="E194" s="147">
        <v>0</v>
      </c>
      <c r="F194" s="45">
        <v>0</v>
      </c>
      <c r="G194" s="104" t="s">
        <v>8</v>
      </c>
      <c r="H194" s="44">
        <v>0</v>
      </c>
      <c r="I194" s="45"/>
      <c r="J194" s="200">
        <f t="shared" si="22"/>
        <v>0</v>
      </c>
      <c r="K194" s="198">
        <f>J194</f>
        <v>0</v>
      </c>
    </row>
    <row r="195" spans="2:11" x14ac:dyDescent="0.2">
      <c r="B195" s="75">
        <v>330</v>
      </c>
      <c r="C195" s="42"/>
      <c r="D195" s="170" t="s">
        <v>102</v>
      </c>
      <c r="E195" s="147">
        <v>0</v>
      </c>
      <c r="F195" s="44">
        <v>0</v>
      </c>
      <c r="G195" s="104" t="s">
        <v>8</v>
      </c>
      <c r="H195" s="44">
        <v>0</v>
      </c>
      <c r="I195" s="45"/>
      <c r="J195" s="200">
        <f t="shared" si="22"/>
        <v>0</v>
      </c>
      <c r="K195" s="198">
        <f>J195</f>
        <v>0</v>
      </c>
    </row>
    <row r="196" spans="2:11" x14ac:dyDescent="0.2">
      <c r="B196" s="75">
        <v>333</v>
      </c>
      <c r="C196" s="42"/>
      <c r="D196" s="146" t="s">
        <v>103</v>
      </c>
      <c r="E196" s="147">
        <v>0</v>
      </c>
      <c r="F196" s="45">
        <v>0</v>
      </c>
      <c r="G196" s="104" t="s">
        <v>43</v>
      </c>
      <c r="H196" s="44">
        <v>0</v>
      </c>
      <c r="I196" s="45"/>
      <c r="J196" s="200">
        <f t="shared" si="22"/>
        <v>0</v>
      </c>
      <c r="K196" s="198">
        <f>J196</f>
        <v>0</v>
      </c>
    </row>
    <row r="197" spans="2:11" x14ac:dyDescent="0.2">
      <c r="B197" s="75">
        <v>335</v>
      </c>
      <c r="C197" s="42"/>
      <c r="D197" s="146" t="s">
        <v>104</v>
      </c>
      <c r="E197" s="147">
        <v>0</v>
      </c>
      <c r="F197" s="45">
        <v>0</v>
      </c>
      <c r="G197" s="104" t="s">
        <v>43</v>
      </c>
      <c r="H197" s="44">
        <v>0</v>
      </c>
      <c r="I197" s="45"/>
      <c r="J197" s="200">
        <f t="shared" si="22"/>
        <v>0</v>
      </c>
      <c r="K197" s="198">
        <f>J197</f>
        <v>0</v>
      </c>
    </row>
    <row r="198" spans="2:11" x14ac:dyDescent="0.2">
      <c r="B198" s="75">
        <v>336</v>
      </c>
      <c r="C198" s="42"/>
      <c r="D198" s="49" t="s">
        <v>105</v>
      </c>
      <c r="E198" s="147">
        <v>0</v>
      </c>
      <c r="F198" s="44">
        <v>0</v>
      </c>
      <c r="G198" s="104" t="s">
        <v>43</v>
      </c>
      <c r="H198" s="44">
        <v>0</v>
      </c>
      <c r="I198" s="45"/>
      <c r="J198" s="200">
        <f t="shared" si="22"/>
        <v>0</v>
      </c>
      <c r="K198" s="198">
        <f>J198</f>
        <v>0</v>
      </c>
    </row>
    <row r="199" spans="2:11" x14ac:dyDescent="0.2">
      <c r="B199" s="75">
        <v>340</v>
      </c>
      <c r="C199" s="42"/>
      <c r="D199" s="146" t="s">
        <v>106</v>
      </c>
      <c r="E199" s="147">
        <v>0</v>
      </c>
      <c r="F199" s="45">
        <v>0</v>
      </c>
      <c r="G199" s="104" t="s">
        <v>8</v>
      </c>
      <c r="H199" s="44">
        <v>0</v>
      </c>
      <c r="I199" s="45"/>
      <c r="J199" s="200">
        <f t="shared" si="22"/>
        <v>0</v>
      </c>
      <c r="K199" s="198"/>
    </row>
    <row r="200" spans="2:11" x14ac:dyDescent="0.2">
      <c r="B200" s="75"/>
      <c r="C200" s="42"/>
      <c r="D200" s="146" t="s">
        <v>107</v>
      </c>
      <c r="E200" s="147">
        <v>0</v>
      </c>
      <c r="F200" s="45">
        <v>0</v>
      </c>
      <c r="G200" s="104" t="s">
        <v>8</v>
      </c>
      <c r="H200" s="44">
        <v>0</v>
      </c>
      <c r="I200" s="45"/>
      <c r="J200" s="200">
        <f t="shared" si="22"/>
        <v>0</v>
      </c>
      <c r="K200" s="198"/>
    </row>
    <row r="201" spans="2:11" x14ac:dyDescent="0.2">
      <c r="B201" s="75"/>
      <c r="C201" s="42"/>
      <c r="D201" s="146" t="s">
        <v>108</v>
      </c>
      <c r="E201" s="147">
        <v>0</v>
      </c>
      <c r="F201" s="45">
        <v>0</v>
      </c>
      <c r="G201" s="104" t="s">
        <v>8</v>
      </c>
      <c r="H201" s="44">
        <v>0</v>
      </c>
      <c r="I201" s="45"/>
      <c r="J201" s="200">
        <f t="shared" si="22"/>
        <v>0</v>
      </c>
      <c r="K201" s="198"/>
    </row>
    <row r="202" spans="2:11" x14ac:dyDescent="0.2">
      <c r="B202" s="75"/>
      <c r="C202" s="42"/>
      <c r="D202" s="146" t="s">
        <v>109</v>
      </c>
      <c r="E202" s="147">
        <v>0</v>
      </c>
      <c r="F202" s="45">
        <v>0</v>
      </c>
      <c r="G202" s="104" t="s">
        <v>8</v>
      </c>
      <c r="H202" s="44">
        <v>0</v>
      </c>
      <c r="I202" s="45"/>
      <c r="J202" s="200">
        <f t="shared" si="22"/>
        <v>0</v>
      </c>
      <c r="K202" s="198"/>
    </row>
    <row r="203" spans="2:11" x14ac:dyDescent="0.2">
      <c r="B203" s="75"/>
      <c r="C203" s="42"/>
      <c r="D203" s="49" t="s">
        <v>110</v>
      </c>
      <c r="E203" s="147">
        <v>0</v>
      </c>
      <c r="F203" s="45">
        <v>0</v>
      </c>
      <c r="G203" s="104" t="s">
        <v>43</v>
      </c>
      <c r="H203" s="44">
        <v>0</v>
      </c>
      <c r="I203" s="45"/>
      <c r="J203" s="200">
        <f t="shared" si="22"/>
        <v>0</v>
      </c>
      <c r="K203" s="198">
        <f>SUM(J199:J203)</f>
        <v>0</v>
      </c>
    </row>
    <row r="204" spans="2:11" x14ac:dyDescent="0.2">
      <c r="B204" s="131">
        <v>348</v>
      </c>
      <c r="C204" s="42"/>
      <c r="D204" s="132" t="s">
        <v>111</v>
      </c>
      <c r="E204" s="147">
        <v>0</v>
      </c>
      <c r="F204" s="45">
        <v>0</v>
      </c>
      <c r="G204" s="104" t="s">
        <v>43</v>
      </c>
      <c r="H204" s="44">
        <v>0</v>
      </c>
      <c r="I204" s="45"/>
      <c r="J204" s="200">
        <f t="shared" si="22"/>
        <v>0</v>
      </c>
      <c r="K204" s="198">
        <f>J204</f>
        <v>0</v>
      </c>
    </row>
    <row r="205" spans="2:11" x14ac:dyDescent="0.2">
      <c r="B205" s="139"/>
      <c r="C205" s="88"/>
      <c r="D205" s="89" t="s">
        <v>47</v>
      </c>
      <c r="E205" s="54"/>
      <c r="F205" s="53" t="s">
        <v>19</v>
      </c>
      <c r="G205" s="53"/>
      <c r="H205" s="54"/>
      <c r="I205" s="53"/>
      <c r="J205" s="205"/>
      <c r="K205" s="203">
        <f>SUM(K188:K204)</f>
        <v>0</v>
      </c>
    </row>
    <row r="207" spans="2:11" x14ac:dyDescent="0.2">
      <c r="B207" s="139">
        <v>17</v>
      </c>
      <c r="C207" s="88"/>
      <c r="D207" s="89" t="s">
        <v>112</v>
      </c>
      <c r="E207" s="55" t="s">
        <v>37</v>
      </c>
      <c r="F207" s="56" t="s">
        <v>38</v>
      </c>
      <c r="G207" s="87" t="s">
        <v>39</v>
      </c>
      <c r="H207" s="55" t="s">
        <v>40</v>
      </c>
      <c r="I207" s="87"/>
      <c r="J207" s="55" t="s">
        <v>41</v>
      </c>
      <c r="K207" s="90" t="s">
        <v>17</v>
      </c>
    </row>
    <row r="208" spans="2:11" x14ac:dyDescent="0.2">
      <c r="B208" s="75">
        <v>360</v>
      </c>
      <c r="C208" s="42"/>
      <c r="D208" s="106" t="s">
        <v>199</v>
      </c>
      <c r="E208" s="147">
        <v>0</v>
      </c>
      <c r="F208" s="45">
        <v>0</v>
      </c>
      <c r="G208" s="104" t="s">
        <v>43</v>
      </c>
      <c r="H208" s="44">
        <v>0</v>
      </c>
      <c r="I208" s="45"/>
      <c r="J208" s="200">
        <f>IF(E208="",F208*H208,E208*F208*H208)</f>
        <v>0</v>
      </c>
      <c r="K208" s="198">
        <f>J208</f>
        <v>0</v>
      </c>
    </row>
    <row r="209" spans="2:11" x14ac:dyDescent="0.2">
      <c r="B209" s="75">
        <v>370</v>
      </c>
      <c r="C209" s="42"/>
      <c r="D209" s="171" t="s">
        <v>200</v>
      </c>
      <c r="E209" s="147">
        <v>0</v>
      </c>
      <c r="F209" s="45">
        <v>0</v>
      </c>
      <c r="G209" s="104" t="s">
        <v>114</v>
      </c>
      <c r="H209" s="44">
        <v>0</v>
      </c>
      <c r="I209" s="45"/>
      <c r="J209" s="200">
        <f>IF(E209="",F209*H209,E209*F209*H209)</f>
        <v>0</v>
      </c>
      <c r="K209" s="198">
        <f>J209</f>
        <v>0</v>
      </c>
    </row>
    <row r="210" spans="2:11" x14ac:dyDescent="0.2">
      <c r="B210" s="75">
        <v>381</v>
      </c>
      <c r="C210" s="42"/>
      <c r="D210" s="172" t="s">
        <v>201</v>
      </c>
      <c r="E210" s="147">
        <v>0</v>
      </c>
      <c r="F210" s="74">
        <v>0</v>
      </c>
      <c r="G210" s="173" t="s">
        <v>114</v>
      </c>
      <c r="H210" s="174">
        <v>0</v>
      </c>
      <c r="I210" s="74"/>
      <c r="J210" s="200">
        <f>IF(E210="",F210*H210,E210*F210*H210)</f>
        <v>0</v>
      </c>
      <c r="K210" s="198">
        <f>J210</f>
        <v>0</v>
      </c>
    </row>
    <row r="211" spans="2:11" x14ac:dyDescent="0.2">
      <c r="B211" s="75">
        <v>389</v>
      </c>
      <c r="C211" s="42"/>
      <c r="D211" s="175" t="s">
        <v>115</v>
      </c>
      <c r="E211" s="147">
        <v>0</v>
      </c>
      <c r="F211" s="84">
        <v>0</v>
      </c>
      <c r="G211" s="109" t="s">
        <v>43</v>
      </c>
      <c r="H211" s="83">
        <v>0</v>
      </c>
      <c r="I211" s="84"/>
      <c r="J211" s="200">
        <f>IF(E211="",F211*H211,E211*F211*H211)</f>
        <v>0</v>
      </c>
      <c r="K211" s="198">
        <f>J211</f>
        <v>0</v>
      </c>
    </row>
    <row r="212" spans="2:11" x14ac:dyDescent="0.2">
      <c r="B212" s="176"/>
      <c r="C212" s="177"/>
      <c r="D212" s="89" t="s">
        <v>47</v>
      </c>
      <c r="E212" s="54"/>
      <c r="F212" s="53"/>
      <c r="G212" s="87"/>
      <c r="H212" s="54"/>
      <c r="I212" s="53"/>
      <c r="J212" s="205"/>
      <c r="K212" s="203">
        <f>SUM(K208:K211)</f>
        <v>0</v>
      </c>
    </row>
    <row r="213" spans="2:11" x14ac:dyDescent="0.2">
      <c r="G213" s="1"/>
    </row>
    <row r="214" spans="2:11" x14ac:dyDescent="0.2">
      <c r="B214" s="139">
        <v>21</v>
      </c>
      <c r="C214" s="88"/>
      <c r="D214" s="89" t="s">
        <v>27</v>
      </c>
      <c r="E214" s="55" t="s">
        <v>37</v>
      </c>
      <c r="F214" s="56" t="s">
        <v>38</v>
      </c>
      <c r="G214" s="87" t="s">
        <v>39</v>
      </c>
      <c r="H214" s="55" t="s">
        <v>40</v>
      </c>
      <c r="I214" s="87"/>
      <c r="J214" s="55" t="s">
        <v>41</v>
      </c>
      <c r="K214" s="90" t="s">
        <v>17</v>
      </c>
    </row>
    <row r="215" spans="2:11" x14ac:dyDescent="0.2">
      <c r="B215" s="75">
        <v>550</v>
      </c>
      <c r="C215" s="42"/>
      <c r="D215" s="146" t="s">
        <v>116</v>
      </c>
      <c r="E215" s="45">
        <v>0</v>
      </c>
      <c r="F215" s="128">
        <v>0</v>
      </c>
      <c r="G215" s="104" t="s">
        <v>43</v>
      </c>
      <c r="H215" s="129">
        <v>0</v>
      </c>
      <c r="I215" s="104"/>
      <c r="J215" s="200">
        <f>IF(E215="",F215*H215,E215*F215*H215)</f>
        <v>0</v>
      </c>
      <c r="K215" s="198">
        <f>J215</f>
        <v>0</v>
      </c>
    </row>
    <row r="216" spans="2:11" x14ac:dyDescent="0.2">
      <c r="B216" s="75">
        <v>555</v>
      </c>
      <c r="C216" s="42"/>
      <c r="D216" s="49" t="s">
        <v>117</v>
      </c>
      <c r="E216" s="45">
        <v>0</v>
      </c>
      <c r="F216" s="128">
        <v>0</v>
      </c>
      <c r="G216" s="104" t="s">
        <v>43</v>
      </c>
      <c r="H216" s="129">
        <v>0</v>
      </c>
      <c r="I216" s="104"/>
      <c r="J216" s="200">
        <f>IF(E216="",F216*H216,E216*F216*H216)</f>
        <v>0</v>
      </c>
      <c r="K216" s="198">
        <f>J216</f>
        <v>0</v>
      </c>
    </row>
    <row r="217" spans="2:11" x14ac:dyDescent="0.2">
      <c r="B217" s="75">
        <v>570</v>
      </c>
      <c r="C217" s="42"/>
      <c r="D217" s="146" t="s">
        <v>118</v>
      </c>
      <c r="E217" s="45">
        <v>0</v>
      </c>
      <c r="F217" s="45">
        <v>0</v>
      </c>
      <c r="G217" s="104" t="s">
        <v>43</v>
      </c>
      <c r="H217" s="44">
        <v>0</v>
      </c>
      <c r="I217" s="45"/>
      <c r="J217" s="200">
        <f>IF(E217="",F217*H217,E217*F217*H217)</f>
        <v>0</v>
      </c>
      <c r="K217" s="198">
        <f>J217</f>
        <v>0</v>
      </c>
    </row>
    <row r="218" spans="2:11" x14ac:dyDescent="0.2">
      <c r="B218" s="75">
        <v>580</v>
      </c>
      <c r="C218" s="42"/>
      <c r="D218" s="178" t="s">
        <v>212</v>
      </c>
      <c r="E218" s="45">
        <v>0</v>
      </c>
      <c r="F218" s="45">
        <v>0</v>
      </c>
      <c r="G218" s="104" t="s">
        <v>43</v>
      </c>
      <c r="H218" s="44">
        <v>0</v>
      </c>
      <c r="I218" s="45"/>
      <c r="J218" s="200">
        <f>IF(E218="",F218*H218,E218*F218*H218)</f>
        <v>0</v>
      </c>
      <c r="K218" s="198">
        <f>J218</f>
        <v>0</v>
      </c>
    </row>
    <row r="219" spans="2:11" x14ac:dyDescent="0.2">
      <c r="B219" s="75">
        <v>598</v>
      </c>
      <c r="C219" s="42"/>
      <c r="D219" s="179" t="s">
        <v>119</v>
      </c>
      <c r="E219" s="45">
        <v>0</v>
      </c>
      <c r="F219" s="35">
        <v>0</v>
      </c>
      <c r="G219" s="39" t="s">
        <v>43</v>
      </c>
      <c r="H219" s="34">
        <v>0</v>
      </c>
      <c r="I219" s="35"/>
      <c r="J219" s="200">
        <f>IF(E219="",F219*H219,E219*F219*H219)</f>
        <v>0</v>
      </c>
      <c r="K219" s="198">
        <f>J219</f>
        <v>0</v>
      </c>
    </row>
    <row r="220" spans="2:11" x14ac:dyDescent="0.2">
      <c r="B220" s="176"/>
      <c r="C220" s="177"/>
      <c r="D220" s="89" t="s">
        <v>47</v>
      </c>
      <c r="E220" s="54"/>
      <c r="F220" s="53" t="s">
        <v>19</v>
      </c>
      <c r="G220" s="53"/>
      <c r="H220" s="54"/>
      <c r="I220" s="53"/>
      <c r="J220" s="205"/>
      <c r="K220" s="203">
        <f>SUM(K215:K219)</f>
        <v>0</v>
      </c>
    </row>
    <row r="222" spans="2:11" x14ac:dyDescent="0.2">
      <c r="B222" s="139">
        <v>22</v>
      </c>
      <c r="C222" s="88"/>
      <c r="D222" s="89" t="s">
        <v>120</v>
      </c>
      <c r="E222" s="55" t="s">
        <v>37</v>
      </c>
      <c r="F222" s="56" t="s">
        <v>38</v>
      </c>
      <c r="G222" s="87" t="s">
        <v>39</v>
      </c>
      <c r="H222" s="55" t="s">
        <v>40</v>
      </c>
      <c r="I222" s="87"/>
      <c r="J222" s="55" t="s">
        <v>41</v>
      </c>
      <c r="K222" s="90" t="s">
        <v>17</v>
      </c>
    </row>
    <row r="223" spans="2:11" x14ac:dyDescent="0.2">
      <c r="B223" s="75">
        <v>600</v>
      </c>
      <c r="C223" s="42"/>
      <c r="D223" s="146" t="s">
        <v>121</v>
      </c>
      <c r="E223" s="45">
        <v>0</v>
      </c>
      <c r="F223" s="45">
        <v>0</v>
      </c>
      <c r="G223" s="104" t="s">
        <v>8</v>
      </c>
      <c r="H223" s="44">
        <v>0</v>
      </c>
      <c r="I223" s="45"/>
      <c r="J223" s="200">
        <f t="shared" ref="J223:J236" si="23">IF(E223="",F223*H223,E223*F223*H223)</f>
        <v>0</v>
      </c>
      <c r="K223" s="198"/>
    </row>
    <row r="224" spans="2:11" x14ac:dyDescent="0.2">
      <c r="B224" s="75"/>
      <c r="C224" s="42"/>
      <c r="D224" s="49" t="s">
        <v>122</v>
      </c>
      <c r="E224" s="45">
        <v>0</v>
      </c>
      <c r="F224" s="45">
        <v>0</v>
      </c>
      <c r="G224" s="104" t="s">
        <v>43</v>
      </c>
      <c r="H224" s="44">
        <v>0</v>
      </c>
      <c r="I224" s="45"/>
      <c r="J224" s="200">
        <f t="shared" si="23"/>
        <v>0</v>
      </c>
      <c r="K224" s="198">
        <f>SUM(J223:J224)</f>
        <v>0</v>
      </c>
    </row>
    <row r="225" spans="2:11" x14ac:dyDescent="0.2">
      <c r="B225" s="75">
        <v>610</v>
      </c>
      <c r="C225" s="42"/>
      <c r="D225" s="49" t="s">
        <v>213</v>
      </c>
      <c r="E225" s="45">
        <v>0</v>
      </c>
      <c r="F225" s="45">
        <v>0</v>
      </c>
      <c r="G225" s="104" t="s">
        <v>43</v>
      </c>
      <c r="H225" s="44">
        <v>0</v>
      </c>
      <c r="I225" s="45"/>
      <c r="J225" s="200">
        <f t="shared" si="23"/>
        <v>0</v>
      </c>
      <c r="K225" s="198">
        <f>J225</f>
        <v>0</v>
      </c>
    </row>
    <row r="226" spans="2:11" x14ac:dyDescent="0.2">
      <c r="B226" s="75">
        <v>612</v>
      </c>
      <c r="C226" s="42"/>
      <c r="D226" s="49" t="s">
        <v>123</v>
      </c>
      <c r="E226" s="45">
        <v>0</v>
      </c>
      <c r="F226" s="45">
        <v>0</v>
      </c>
      <c r="G226" s="104" t="s">
        <v>43</v>
      </c>
      <c r="H226" s="180">
        <v>0</v>
      </c>
      <c r="I226" s="45"/>
      <c r="J226" s="200">
        <f t="shared" si="23"/>
        <v>0</v>
      </c>
      <c r="K226" s="198">
        <f>J226</f>
        <v>0</v>
      </c>
    </row>
    <row r="227" spans="2:11" x14ac:dyDescent="0.2">
      <c r="B227" s="75">
        <v>614</v>
      </c>
      <c r="C227" s="42"/>
      <c r="D227" s="49" t="s">
        <v>124</v>
      </c>
      <c r="E227" s="45">
        <v>0</v>
      </c>
      <c r="F227" s="45">
        <v>0</v>
      </c>
      <c r="G227" s="104" t="s">
        <v>43</v>
      </c>
      <c r="H227" s="44">
        <v>0</v>
      </c>
      <c r="I227" s="45"/>
      <c r="J227" s="200">
        <f t="shared" si="23"/>
        <v>0</v>
      </c>
      <c r="K227" s="198">
        <f>J227</f>
        <v>0</v>
      </c>
    </row>
    <row r="228" spans="2:11" x14ac:dyDescent="0.2">
      <c r="B228" s="75">
        <v>620</v>
      </c>
      <c r="C228" s="42"/>
      <c r="D228" s="49" t="s">
        <v>125</v>
      </c>
      <c r="E228" s="45">
        <v>0</v>
      </c>
      <c r="F228" s="45">
        <v>0</v>
      </c>
      <c r="G228" s="104" t="s">
        <v>43</v>
      </c>
      <c r="H228" s="44">
        <v>0</v>
      </c>
      <c r="I228" s="45"/>
      <c r="J228" s="200">
        <f t="shared" si="23"/>
        <v>0</v>
      </c>
      <c r="K228" s="198"/>
    </row>
    <row r="229" spans="2:11" x14ac:dyDescent="0.2">
      <c r="B229" s="75"/>
      <c r="C229" s="42"/>
      <c r="D229" s="49" t="s">
        <v>126</v>
      </c>
      <c r="E229" s="45">
        <v>0</v>
      </c>
      <c r="F229" s="45">
        <v>0</v>
      </c>
      <c r="G229" s="104" t="s">
        <v>127</v>
      </c>
      <c r="H229" s="44">
        <v>0</v>
      </c>
      <c r="I229" s="45"/>
      <c r="J229" s="200">
        <f t="shared" si="23"/>
        <v>0</v>
      </c>
      <c r="K229" s="198"/>
    </row>
    <row r="230" spans="2:11" x14ac:dyDescent="0.2">
      <c r="B230" s="75"/>
      <c r="C230" s="42"/>
      <c r="D230" s="49" t="s">
        <v>128</v>
      </c>
      <c r="E230" s="45">
        <v>0</v>
      </c>
      <c r="F230" s="45">
        <v>0</v>
      </c>
      <c r="G230" s="104" t="s">
        <v>127</v>
      </c>
      <c r="H230" s="44">
        <v>0</v>
      </c>
      <c r="I230" s="45"/>
      <c r="J230" s="200">
        <f t="shared" si="23"/>
        <v>0</v>
      </c>
      <c r="K230" s="198">
        <f>SUM(J228:J230)</f>
        <v>0</v>
      </c>
    </row>
    <row r="231" spans="2:11" x14ac:dyDescent="0.2">
      <c r="B231" s="75">
        <v>622</v>
      </c>
      <c r="C231" s="42"/>
      <c r="D231" s="49" t="s">
        <v>129</v>
      </c>
      <c r="E231" s="45">
        <v>0</v>
      </c>
      <c r="F231" s="45">
        <v>0</v>
      </c>
      <c r="G231" s="104" t="s">
        <v>127</v>
      </c>
      <c r="H231" s="44">
        <v>0</v>
      </c>
      <c r="I231" s="45"/>
      <c r="J231" s="200">
        <f t="shared" si="23"/>
        <v>0</v>
      </c>
      <c r="K231" s="198">
        <f t="shared" ref="K231:K236" si="24">J231</f>
        <v>0</v>
      </c>
    </row>
    <row r="232" spans="2:11" x14ac:dyDescent="0.2">
      <c r="B232" s="75">
        <v>630</v>
      </c>
      <c r="C232" s="42"/>
      <c r="D232" s="49" t="s">
        <v>214</v>
      </c>
      <c r="E232" s="45">
        <v>0</v>
      </c>
      <c r="F232" s="45">
        <v>0</v>
      </c>
      <c r="G232" s="104" t="s">
        <v>43</v>
      </c>
      <c r="H232" s="44">
        <v>0</v>
      </c>
      <c r="I232" s="45"/>
      <c r="J232" s="200">
        <f t="shared" si="23"/>
        <v>0</v>
      </c>
      <c r="K232" s="198">
        <f t="shared" si="24"/>
        <v>0</v>
      </c>
    </row>
    <row r="233" spans="2:11" x14ac:dyDescent="0.2">
      <c r="B233" s="75">
        <v>632</v>
      </c>
      <c r="C233" s="42"/>
      <c r="D233" s="107" t="s">
        <v>130</v>
      </c>
      <c r="E233" s="45">
        <v>0</v>
      </c>
      <c r="F233" s="45">
        <v>0</v>
      </c>
      <c r="G233" s="104" t="s">
        <v>43</v>
      </c>
      <c r="H233" s="44">
        <v>0</v>
      </c>
      <c r="I233" s="45"/>
      <c r="J233" s="200">
        <f t="shared" si="23"/>
        <v>0</v>
      </c>
      <c r="K233" s="198">
        <f t="shared" si="24"/>
        <v>0</v>
      </c>
    </row>
    <row r="234" spans="2:11" x14ac:dyDescent="0.2">
      <c r="B234" s="75">
        <v>633</v>
      </c>
      <c r="C234" s="42"/>
      <c r="D234" s="107" t="s">
        <v>131</v>
      </c>
      <c r="E234" s="45">
        <v>0</v>
      </c>
      <c r="F234" s="45">
        <v>0</v>
      </c>
      <c r="G234" s="104" t="s">
        <v>43</v>
      </c>
      <c r="H234" s="44">
        <v>0</v>
      </c>
      <c r="I234" s="45"/>
      <c r="J234" s="200">
        <f t="shared" si="23"/>
        <v>0</v>
      </c>
      <c r="K234" s="198">
        <f t="shared" si="24"/>
        <v>0</v>
      </c>
    </row>
    <row r="235" spans="2:11" x14ac:dyDescent="0.2">
      <c r="B235" s="75">
        <v>640</v>
      </c>
      <c r="C235" s="42"/>
      <c r="D235" s="107" t="s">
        <v>132</v>
      </c>
      <c r="E235" s="45">
        <v>0</v>
      </c>
      <c r="F235" s="45">
        <v>0</v>
      </c>
      <c r="G235" s="104" t="s">
        <v>43</v>
      </c>
      <c r="H235" s="44">
        <v>0</v>
      </c>
      <c r="I235" s="45"/>
      <c r="J235" s="200">
        <f t="shared" si="23"/>
        <v>0</v>
      </c>
      <c r="K235" s="198">
        <f t="shared" si="24"/>
        <v>0</v>
      </c>
    </row>
    <row r="236" spans="2:11" x14ac:dyDescent="0.2">
      <c r="B236" s="75">
        <v>648</v>
      </c>
      <c r="C236" s="42"/>
      <c r="D236" s="175" t="s">
        <v>133</v>
      </c>
      <c r="E236" s="45">
        <v>0</v>
      </c>
      <c r="F236" s="84">
        <v>0</v>
      </c>
      <c r="G236" s="109" t="s">
        <v>43</v>
      </c>
      <c r="H236" s="83">
        <v>0</v>
      </c>
      <c r="I236" s="84"/>
      <c r="J236" s="200">
        <f t="shared" si="23"/>
        <v>0</v>
      </c>
      <c r="K236" s="198">
        <f t="shared" si="24"/>
        <v>0</v>
      </c>
    </row>
    <row r="237" spans="2:11" x14ac:dyDescent="0.2">
      <c r="B237" s="176"/>
      <c r="C237" s="177"/>
      <c r="D237" s="89" t="s">
        <v>47</v>
      </c>
      <c r="E237" s="54"/>
      <c r="F237" s="53" t="s">
        <v>19</v>
      </c>
      <c r="G237" s="53"/>
      <c r="H237" s="54"/>
      <c r="I237" s="53"/>
      <c r="J237" s="205"/>
      <c r="K237" s="203">
        <f>SUM(K223:K236)</f>
        <v>0</v>
      </c>
    </row>
    <row r="239" spans="2:11" x14ac:dyDescent="0.2">
      <c r="B239" s="139">
        <v>23</v>
      </c>
      <c r="C239" s="88"/>
      <c r="D239" s="89" t="s">
        <v>29</v>
      </c>
      <c r="E239" s="55" t="s">
        <v>37</v>
      </c>
      <c r="F239" s="56" t="s">
        <v>38</v>
      </c>
      <c r="G239" s="87" t="s">
        <v>39</v>
      </c>
      <c r="H239" s="55" t="s">
        <v>40</v>
      </c>
      <c r="I239" s="87"/>
      <c r="J239" s="55" t="s">
        <v>41</v>
      </c>
      <c r="K239" s="90" t="s">
        <v>17</v>
      </c>
    </row>
    <row r="240" spans="2:11" x14ac:dyDescent="0.2">
      <c r="B240" s="75">
        <v>650</v>
      </c>
      <c r="C240" s="42"/>
      <c r="D240" s="49" t="s">
        <v>134</v>
      </c>
      <c r="E240" s="45">
        <v>0</v>
      </c>
      <c r="F240" s="45">
        <v>0</v>
      </c>
      <c r="G240" s="104" t="s">
        <v>63</v>
      </c>
      <c r="H240" s="44">
        <v>0</v>
      </c>
      <c r="I240" s="45"/>
      <c r="J240" s="200">
        <f t="shared" ref="J240:J247" si="25">IF(E240="",F240*H240,E240*F240*H240)</f>
        <v>0</v>
      </c>
      <c r="K240" s="198"/>
    </row>
    <row r="241" spans="2:11" x14ac:dyDescent="0.2">
      <c r="B241" s="75"/>
      <c r="C241" s="42"/>
      <c r="D241" s="49" t="s">
        <v>135</v>
      </c>
      <c r="E241" s="45">
        <v>0</v>
      </c>
      <c r="F241" s="45">
        <v>0</v>
      </c>
      <c r="G241" s="104" t="s">
        <v>63</v>
      </c>
      <c r="H241" s="44">
        <v>0</v>
      </c>
      <c r="I241" s="45"/>
      <c r="J241" s="200">
        <f t="shared" si="25"/>
        <v>0</v>
      </c>
      <c r="K241" s="198"/>
    </row>
    <row r="242" spans="2:11" x14ac:dyDescent="0.2">
      <c r="B242" s="75"/>
      <c r="C242" s="42"/>
      <c r="D242" s="49" t="s">
        <v>136</v>
      </c>
      <c r="E242" s="45">
        <v>0</v>
      </c>
      <c r="F242" s="45">
        <v>0</v>
      </c>
      <c r="G242" s="104" t="s">
        <v>63</v>
      </c>
      <c r="H242" s="181">
        <v>0</v>
      </c>
      <c r="I242" s="45"/>
      <c r="J242" s="200">
        <f t="shared" si="25"/>
        <v>0</v>
      </c>
      <c r="K242" s="198">
        <f>SUM(J240:J242)</f>
        <v>0</v>
      </c>
    </row>
    <row r="243" spans="2:11" x14ac:dyDescent="0.2">
      <c r="B243" s="75">
        <v>660</v>
      </c>
      <c r="C243" s="42"/>
      <c r="D243" s="146" t="s">
        <v>137</v>
      </c>
      <c r="E243" s="45">
        <v>0</v>
      </c>
      <c r="F243" s="45">
        <v>0</v>
      </c>
      <c r="G243" s="104" t="s">
        <v>43</v>
      </c>
      <c r="H243" s="181">
        <v>0</v>
      </c>
      <c r="I243" s="45"/>
      <c r="J243" s="200">
        <f t="shared" si="25"/>
        <v>0</v>
      </c>
      <c r="K243" s="198">
        <f>J243</f>
        <v>0</v>
      </c>
    </row>
    <row r="244" spans="2:11" x14ac:dyDescent="0.2">
      <c r="B244" s="75">
        <v>665</v>
      </c>
      <c r="C244" s="42"/>
      <c r="D244" s="49" t="s">
        <v>138</v>
      </c>
      <c r="E244" s="45">
        <v>0</v>
      </c>
      <c r="F244" s="45">
        <v>0</v>
      </c>
      <c r="G244" s="104" t="s">
        <v>63</v>
      </c>
      <c r="H244" s="181">
        <v>0</v>
      </c>
      <c r="I244" s="45"/>
      <c r="J244" s="200">
        <f t="shared" si="25"/>
        <v>0</v>
      </c>
      <c r="K244" s="198"/>
    </row>
    <row r="245" spans="2:11" x14ac:dyDescent="0.2">
      <c r="B245" s="75"/>
      <c r="C245" s="42"/>
      <c r="D245" s="49" t="s">
        <v>139</v>
      </c>
      <c r="E245" s="45">
        <v>0</v>
      </c>
      <c r="F245" s="45">
        <v>0</v>
      </c>
      <c r="G245" s="104" t="s">
        <v>63</v>
      </c>
      <c r="H245" s="181">
        <v>0</v>
      </c>
      <c r="I245" s="45"/>
      <c r="J245" s="200">
        <f t="shared" si="25"/>
        <v>0</v>
      </c>
      <c r="K245" s="198"/>
    </row>
    <row r="246" spans="2:11" x14ac:dyDescent="0.2">
      <c r="B246" s="75"/>
      <c r="C246" s="42"/>
      <c r="D246" s="49" t="s">
        <v>140</v>
      </c>
      <c r="E246" s="45">
        <v>0</v>
      </c>
      <c r="F246" s="45">
        <v>0</v>
      </c>
      <c r="G246" s="104" t="s">
        <v>63</v>
      </c>
      <c r="H246" s="181">
        <v>0</v>
      </c>
      <c r="I246" s="45"/>
      <c r="J246" s="200">
        <f t="shared" si="25"/>
        <v>0</v>
      </c>
      <c r="K246" s="198">
        <f>SUM(J244:J246)</f>
        <v>0</v>
      </c>
    </row>
    <row r="247" spans="2:11" x14ac:dyDescent="0.2">
      <c r="B247" s="75">
        <v>698</v>
      </c>
      <c r="C247" s="42"/>
      <c r="D247" s="175" t="s">
        <v>141</v>
      </c>
      <c r="E247" s="45">
        <v>0</v>
      </c>
      <c r="F247" s="84">
        <v>0</v>
      </c>
      <c r="G247" s="109" t="s">
        <v>43</v>
      </c>
      <c r="H247" s="83">
        <v>0</v>
      </c>
      <c r="I247" s="84"/>
      <c r="J247" s="200">
        <f t="shared" si="25"/>
        <v>0</v>
      </c>
      <c r="K247" s="198">
        <f>J247</f>
        <v>0</v>
      </c>
    </row>
    <row r="248" spans="2:11" x14ac:dyDescent="0.2">
      <c r="B248" s="176"/>
      <c r="C248" s="177"/>
      <c r="D248" s="89" t="s">
        <v>47</v>
      </c>
      <c r="E248" s="54"/>
      <c r="F248" s="53" t="s">
        <v>19</v>
      </c>
      <c r="G248" s="53"/>
      <c r="H248" s="54"/>
      <c r="I248" s="53"/>
      <c r="J248" s="205"/>
      <c r="K248" s="203">
        <f>SUM(K240:K247)</f>
        <v>0</v>
      </c>
    </row>
    <row r="250" spans="2:11" x14ac:dyDescent="0.2">
      <c r="B250" s="139">
        <v>24</v>
      </c>
      <c r="C250" s="88"/>
      <c r="D250" s="93" t="s">
        <v>261</v>
      </c>
      <c r="E250" s="55" t="s">
        <v>37</v>
      </c>
      <c r="F250" s="56" t="s">
        <v>38</v>
      </c>
      <c r="G250" s="87" t="s">
        <v>39</v>
      </c>
      <c r="H250" s="55" t="s">
        <v>40</v>
      </c>
      <c r="I250" s="87"/>
      <c r="J250" s="55" t="s">
        <v>41</v>
      </c>
      <c r="K250" s="90" t="s">
        <v>17</v>
      </c>
    </row>
    <row r="251" spans="2:11" x14ac:dyDescent="0.2">
      <c r="B251" s="75">
        <v>701</v>
      </c>
      <c r="C251" s="42"/>
      <c r="D251" s="170" t="s">
        <v>142</v>
      </c>
      <c r="E251" s="45">
        <v>0</v>
      </c>
      <c r="F251" s="45">
        <v>0</v>
      </c>
      <c r="G251" s="128" t="s">
        <v>8</v>
      </c>
      <c r="H251" s="44">
        <v>0</v>
      </c>
      <c r="I251" s="45"/>
      <c r="J251" s="200">
        <f t="shared" ref="J251:J267" si="26">IF(E251="",F251*H251,E251*F251*H251)</f>
        <v>0</v>
      </c>
      <c r="K251" s="198">
        <f>J251</f>
        <v>0</v>
      </c>
    </row>
    <row r="252" spans="2:11" x14ac:dyDescent="0.2">
      <c r="B252" s="75">
        <v>702</v>
      </c>
      <c r="C252" s="42"/>
      <c r="D252" s="171" t="s">
        <v>198</v>
      </c>
      <c r="E252" s="45">
        <v>0</v>
      </c>
      <c r="F252" s="45">
        <v>0</v>
      </c>
      <c r="G252" s="128" t="s">
        <v>8</v>
      </c>
      <c r="H252" s="44">
        <v>0</v>
      </c>
      <c r="I252" s="45"/>
      <c r="J252" s="200">
        <f t="shared" si="26"/>
        <v>0</v>
      </c>
      <c r="K252" s="198">
        <f>J252</f>
        <v>0</v>
      </c>
    </row>
    <row r="253" spans="2:11" x14ac:dyDescent="0.2">
      <c r="B253" s="75">
        <v>704</v>
      </c>
      <c r="C253" s="42"/>
      <c r="D253" s="182" t="s">
        <v>143</v>
      </c>
      <c r="E253" s="45">
        <v>0</v>
      </c>
      <c r="F253" s="45">
        <v>0</v>
      </c>
      <c r="G253" s="128" t="s">
        <v>8</v>
      </c>
      <c r="H253" s="44">
        <v>0</v>
      </c>
      <c r="I253" s="45"/>
      <c r="J253" s="200">
        <f t="shared" si="26"/>
        <v>0</v>
      </c>
      <c r="K253" s="198">
        <f>J253</f>
        <v>0</v>
      </c>
    </row>
    <row r="254" spans="2:11" x14ac:dyDescent="0.2">
      <c r="B254" s="75">
        <v>707</v>
      </c>
      <c r="C254" s="42"/>
      <c r="D254" s="49" t="s">
        <v>263</v>
      </c>
      <c r="E254" s="45">
        <v>0</v>
      </c>
      <c r="F254" s="45">
        <v>0</v>
      </c>
      <c r="G254" s="128" t="s">
        <v>8</v>
      </c>
      <c r="H254" s="44">
        <v>0</v>
      </c>
      <c r="I254" s="45"/>
      <c r="J254" s="200">
        <f t="shared" si="26"/>
        <v>0</v>
      </c>
      <c r="K254" s="198">
        <f>J254</f>
        <v>0</v>
      </c>
    </row>
    <row r="255" spans="2:11" x14ac:dyDescent="0.2">
      <c r="B255" s="75">
        <v>708</v>
      </c>
      <c r="C255" s="42"/>
      <c r="D255" s="146" t="s">
        <v>265</v>
      </c>
      <c r="E255" s="45">
        <v>0</v>
      </c>
      <c r="F255" s="45">
        <v>0</v>
      </c>
      <c r="G255" s="128" t="s">
        <v>8</v>
      </c>
      <c r="H255" s="44">
        <v>0</v>
      </c>
      <c r="I255" s="45"/>
      <c r="J255" s="200">
        <f t="shared" si="26"/>
        <v>0</v>
      </c>
      <c r="K255" s="198"/>
    </row>
    <row r="256" spans="2:11" x14ac:dyDescent="0.2">
      <c r="B256" s="75"/>
      <c r="C256" s="42"/>
      <c r="D256" s="146" t="s">
        <v>264</v>
      </c>
      <c r="E256" s="45">
        <v>0</v>
      </c>
      <c r="F256" s="45">
        <v>0</v>
      </c>
      <c r="G256" s="128" t="s">
        <v>8</v>
      </c>
      <c r="H256" s="44">
        <v>0</v>
      </c>
      <c r="I256" s="45"/>
      <c r="J256" s="200">
        <f t="shared" ref="J256" si="27">IF(E256="",F256*H256,E256*F256*H256)</f>
        <v>0</v>
      </c>
      <c r="K256" s="198"/>
    </row>
    <row r="257" spans="2:11" x14ac:dyDescent="0.2">
      <c r="B257" s="75"/>
      <c r="C257" s="42"/>
      <c r="D257" s="146" t="s">
        <v>267</v>
      </c>
      <c r="E257" s="45">
        <v>0</v>
      </c>
      <c r="F257" s="45">
        <v>0</v>
      </c>
      <c r="G257" s="128" t="s">
        <v>8</v>
      </c>
      <c r="H257" s="44">
        <v>0</v>
      </c>
      <c r="I257" s="45"/>
      <c r="J257" s="200">
        <f t="shared" si="26"/>
        <v>0</v>
      </c>
      <c r="K257" s="198"/>
    </row>
    <row r="258" spans="2:11" x14ac:dyDescent="0.2">
      <c r="B258" s="75"/>
      <c r="C258" s="42"/>
      <c r="D258" s="146" t="s">
        <v>268</v>
      </c>
      <c r="E258" s="45">
        <v>0</v>
      </c>
      <c r="F258" s="45">
        <v>0</v>
      </c>
      <c r="G258" s="128" t="s">
        <v>8</v>
      </c>
      <c r="H258" s="44">
        <v>0</v>
      </c>
      <c r="I258" s="45"/>
      <c r="J258" s="200">
        <f t="shared" si="26"/>
        <v>0</v>
      </c>
      <c r="K258" s="198">
        <f>SUM(J255:J258)</f>
        <v>0</v>
      </c>
    </row>
    <row r="259" spans="2:11" x14ac:dyDescent="0.2">
      <c r="B259" s="75">
        <v>710</v>
      </c>
      <c r="C259" s="42"/>
      <c r="D259" s="146" t="s">
        <v>144</v>
      </c>
      <c r="E259" s="45">
        <v>0</v>
      </c>
      <c r="F259" s="45">
        <v>0</v>
      </c>
      <c r="G259" s="128" t="s">
        <v>43</v>
      </c>
      <c r="H259" s="44">
        <v>0</v>
      </c>
      <c r="I259" s="45"/>
      <c r="J259" s="200">
        <f t="shared" si="26"/>
        <v>0</v>
      </c>
      <c r="K259" s="198">
        <f t="shared" ref="K259:K267" si="28">J259</f>
        <v>0</v>
      </c>
    </row>
    <row r="260" spans="2:11" x14ac:dyDescent="0.2">
      <c r="B260" s="75">
        <v>712</v>
      </c>
      <c r="C260" s="42"/>
      <c r="D260" s="49" t="s">
        <v>145</v>
      </c>
      <c r="E260" s="45">
        <v>0</v>
      </c>
      <c r="F260" s="45">
        <v>0</v>
      </c>
      <c r="G260" s="128" t="s">
        <v>146</v>
      </c>
      <c r="H260" s="44">
        <v>0</v>
      </c>
      <c r="I260" s="45"/>
      <c r="J260" s="200">
        <f t="shared" si="26"/>
        <v>0</v>
      </c>
      <c r="K260" s="198">
        <f t="shared" si="28"/>
        <v>0</v>
      </c>
    </row>
    <row r="261" spans="2:11" x14ac:dyDescent="0.2">
      <c r="B261" s="75">
        <v>713</v>
      </c>
      <c r="C261" s="42"/>
      <c r="D261" s="49" t="s">
        <v>147</v>
      </c>
      <c r="E261" s="45">
        <v>0</v>
      </c>
      <c r="F261" s="45">
        <v>0</v>
      </c>
      <c r="G261" s="128" t="s">
        <v>43</v>
      </c>
      <c r="H261" s="44">
        <v>0</v>
      </c>
      <c r="I261" s="45"/>
      <c r="J261" s="200">
        <f t="shared" si="26"/>
        <v>0</v>
      </c>
      <c r="K261" s="198">
        <f t="shared" si="28"/>
        <v>0</v>
      </c>
    </row>
    <row r="262" spans="2:11" x14ac:dyDescent="0.2">
      <c r="B262" s="75">
        <v>720</v>
      </c>
      <c r="C262" s="42"/>
      <c r="D262" s="49" t="s">
        <v>148</v>
      </c>
      <c r="E262" s="45">
        <v>0</v>
      </c>
      <c r="F262" s="45">
        <v>0</v>
      </c>
      <c r="G262" s="128" t="s">
        <v>43</v>
      </c>
      <c r="H262" s="44">
        <v>0</v>
      </c>
      <c r="I262" s="45"/>
      <c r="J262" s="200">
        <f t="shared" si="26"/>
        <v>0</v>
      </c>
      <c r="K262" s="198">
        <f t="shared" si="28"/>
        <v>0</v>
      </c>
    </row>
    <row r="263" spans="2:11" x14ac:dyDescent="0.2">
      <c r="B263" s="75">
        <v>725</v>
      </c>
      <c r="C263" s="42"/>
      <c r="D263" s="146" t="s">
        <v>204</v>
      </c>
      <c r="E263" s="45">
        <v>0</v>
      </c>
      <c r="F263" s="45">
        <v>0</v>
      </c>
      <c r="G263" s="128" t="s">
        <v>43</v>
      </c>
      <c r="H263" s="44">
        <v>0</v>
      </c>
      <c r="I263" s="45"/>
      <c r="J263" s="200">
        <f t="shared" si="26"/>
        <v>0</v>
      </c>
      <c r="K263" s="198">
        <f t="shared" si="28"/>
        <v>0</v>
      </c>
    </row>
    <row r="264" spans="2:11" x14ac:dyDescent="0.2">
      <c r="B264" s="75">
        <v>726</v>
      </c>
      <c r="C264" s="42"/>
      <c r="D264" s="171" t="s">
        <v>203</v>
      </c>
      <c r="E264" s="45">
        <v>0</v>
      </c>
      <c r="F264" s="45">
        <v>0</v>
      </c>
      <c r="G264" s="128" t="s">
        <v>43</v>
      </c>
      <c r="H264" s="44">
        <v>0</v>
      </c>
      <c r="I264" s="45"/>
      <c r="J264" s="200">
        <f t="shared" si="26"/>
        <v>0</v>
      </c>
      <c r="K264" s="198">
        <f t="shared" si="28"/>
        <v>0</v>
      </c>
    </row>
    <row r="265" spans="2:11" x14ac:dyDescent="0.2">
      <c r="B265" s="75">
        <v>727</v>
      </c>
      <c r="C265" s="42"/>
      <c r="D265" s="183" t="s">
        <v>202</v>
      </c>
      <c r="E265" s="45">
        <v>0</v>
      </c>
      <c r="F265" s="74">
        <v>0</v>
      </c>
      <c r="G265" s="128" t="s">
        <v>43</v>
      </c>
      <c r="H265" s="174">
        <v>0</v>
      </c>
      <c r="I265" s="74"/>
      <c r="J265" s="200">
        <f t="shared" si="26"/>
        <v>0</v>
      </c>
      <c r="K265" s="198">
        <f t="shared" si="28"/>
        <v>0</v>
      </c>
    </row>
    <row r="266" spans="2:11" x14ac:dyDescent="0.2">
      <c r="B266" s="75">
        <v>728</v>
      </c>
      <c r="C266" s="42"/>
      <c r="D266" s="183" t="s">
        <v>149</v>
      </c>
      <c r="E266" s="45">
        <v>0</v>
      </c>
      <c r="F266" s="45">
        <v>0</v>
      </c>
      <c r="G266" s="128" t="s">
        <v>43</v>
      </c>
      <c r="H266" s="44">
        <v>0</v>
      </c>
      <c r="I266" s="45"/>
      <c r="J266" s="200">
        <f t="shared" si="26"/>
        <v>0</v>
      </c>
      <c r="K266" s="198">
        <f t="shared" si="28"/>
        <v>0</v>
      </c>
    </row>
    <row r="267" spans="2:11" x14ac:dyDescent="0.2">
      <c r="B267" s="75">
        <v>729</v>
      </c>
      <c r="C267" s="42"/>
      <c r="D267" s="175" t="s">
        <v>115</v>
      </c>
      <c r="E267" s="45">
        <v>0</v>
      </c>
      <c r="F267" s="84">
        <v>0</v>
      </c>
      <c r="G267" s="128" t="s">
        <v>43</v>
      </c>
      <c r="H267" s="83">
        <v>0</v>
      </c>
      <c r="I267" s="84"/>
      <c r="J267" s="200">
        <f t="shared" si="26"/>
        <v>0</v>
      </c>
      <c r="K267" s="198">
        <f t="shared" si="28"/>
        <v>0</v>
      </c>
    </row>
    <row r="268" spans="2:11" x14ac:dyDescent="0.2">
      <c r="B268" s="176"/>
      <c r="C268" s="177"/>
      <c r="D268" s="89" t="s">
        <v>47</v>
      </c>
      <c r="E268" s="54"/>
      <c r="F268" s="53"/>
      <c r="G268" s="53"/>
      <c r="H268" s="54"/>
      <c r="I268" s="53"/>
      <c r="J268" s="205"/>
      <c r="K268" s="203">
        <f>SUM(K251:K267)</f>
        <v>0</v>
      </c>
    </row>
    <row r="270" spans="2:11" x14ac:dyDescent="0.2">
      <c r="B270" s="139">
        <v>25</v>
      </c>
      <c r="C270" s="88"/>
      <c r="D270" s="89" t="s">
        <v>260</v>
      </c>
      <c r="E270" s="55" t="s">
        <v>37</v>
      </c>
      <c r="F270" s="56" t="s">
        <v>38</v>
      </c>
      <c r="G270" s="87" t="s">
        <v>39</v>
      </c>
      <c r="H270" s="55" t="s">
        <v>40</v>
      </c>
      <c r="I270" s="87"/>
      <c r="J270" s="55" t="s">
        <v>41</v>
      </c>
      <c r="K270" s="90" t="s">
        <v>17</v>
      </c>
    </row>
    <row r="271" spans="2:11" x14ac:dyDescent="0.2">
      <c r="B271" s="75">
        <v>730</v>
      </c>
      <c r="C271" s="76"/>
      <c r="D271" s="49" t="s">
        <v>150</v>
      </c>
      <c r="E271" s="45">
        <v>0</v>
      </c>
      <c r="F271" s="45">
        <v>0</v>
      </c>
      <c r="G271" s="101" t="s">
        <v>8</v>
      </c>
      <c r="H271" s="102">
        <v>0</v>
      </c>
      <c r="I271" s="45"/>
      <c r="J271" s="200">
        <f t="shared" ref="J271:J279" si="29">IF(E271="",F271*H271,E271*F271*H271)</f>
        <v>0</v>
      </c>
      <c r="K271" s="198">
        <f>J271</f>
        <v>0</v>
      </c>
    </row>
    <row r="272" spans="2:11" x14ac:dyDescent="0.2">
      <c r="B272" s="75">
        <v>732</v>
      </c>
      <c r="C272" s="76"/>
      <c r="D272" s="49" t="s">
        <v>151</v>
      </c>
      <c r="E272" s="45">
        <v>0</v>
      </c>
      <c r="F272" s="45">
        <v>0</v>
      </c>
      <c r="G272" s="104" t="s">
        <v>8</v>
      </c>
      <c r="H272" s="44">
        <v>0</v>
      </c>
      <c r="I272" s="45"/>
      <c r="J272" s="200">
        <f t="shared" si="29"/>
        <v>0</v>
      </c>
      <c r="K272" s="198">
        <f>J272</f>
        <v>0</v>
      </c>
    </row>
    <row r="273" spans="2:11" x14ac:dyDescent="0.2">
      <c r="B273" s="75">
        <v>733</v>
      </c>
      <c r="C273" s="76" t="s">
        <v>280</v>
      </c>
      <c r="D273" s="49" t="s">
        <v>152</v>
      </c>
      <c r="E273" s="45">
        <v>0</v>
      </c>
      <c r="F273" s="45">
        <v>0</v>
      </c>
      <c r="G273" s="104" t="s">
        <v>8</v>
      </c>
      <c r="H273" s="44">
        <v>0</v>
      </c>
      <c r="I273" s="45"/>
      <c r="J273" s="200">
        <f t="shared" si="29"/>
        <v>0</v>
      </c>
      <c r="K273" s="198">
        <f>J273</f>
        <v>0</v>
      </c>
    </row>
    <row r="274" spans="2:11" x14ac:dyDescent="0.2">
      <c r="B274" s="75">
        <v>739</v>
      </c>
      <c r="C274" s="76"/>
      <c r="D274" s="49" t="s">
        <v>153</v>
      </c>
      <c r="E274" s="45">
        <v>0</v>
      </c>
      <c r="F274" s="45">
        <v>0</v>
      </c>
      <c r="G274" s="104" t="s">
        <v>8</v>
      </c>
      <c r="H274" s="44">
        <v>0</v>
      </c>
      <c r="I274" s="45"/>
      <c r="J274" s="200">
        <f t="shared" si="29"/>
        <v>0</v>
      </c>
      <c r="K274" s="198">
        <f>J274</f>
        <v>0</v>
      </c>
    </row>
    <row r="275" spans="2:11" x14ac:dyDescent="0.2">
      <c r="B275" s="75">
        <v>740</v>
      </c>
      <c r="C275" s="76"/>
      <c r="D275" s="146" t="s">
        <v>154</v>
      </c>
      <c r="E275" s="45">
        <v>0</v>
      </c>
      <c r="F275" s="45">
        <v>0</v>
      </c>
      <c r="G275" s="104" t="s">
        <v>8</v>
      </c>
      <c r="H275" s="44">
        <v>0</v>
      </c>
      <c r="I275" s="45"/>
      <c r="J275" s="200">
        <f t="shared" si="29"/>
        <v>0</v>
      </c>
      <c r="K275" s="198">
        <f t="shared" ref="K275:K277" si="30">J275</f>
        <v>0</v>
      </c>
    </row>
    <row r="276" spans="2:11" x14ac:dyDescent="0.2">
      <c r="B276" s="75"/>
      <c r="C276" s="76"/>
      <c r="D276" s="146" t="s">
        <v>155</v>
      </c>
      <c r="E276" s="45">
        <v>0</v>
      </c>
      <c r="F276" s="45">
        <v>0</v>
      </c>
      <c r="G276" s="104" t="s">
        <v>8</v>
      </c>
      <c r="H276" s="44">
        <v>0</v>
      </c>
      <c r="I276" s="45"/>
      <c r="J276" s="200">
        <f t="shared" si="29"/>
        <v>0</v>
      </c>
      <c r="K276" s="198">
        <f t="shared" si="30"/>
        <v>0</v>
      </c>
    </row>
    <row r="277" spans="2:11" x14ac:dyDescent="0.2">
      <c r="B277" s="75"/>
      <c r="C277" s="76"/>
      <c r="D277" s="49" t="s">
        <v>156</v>
      </c>
      <c r="E277" s="45">
        <v>0</v>
      </c>
      <c r="F277" s="45">
        <v>0</v>
      </c>
      <c r="G277" s="104" t="s">
        <v>8</v>
      </c>
      <c r="H277" s="44">
        <v>0</v>
      </c>
      <c r="I277" s="45"/>
      <c r="J277" s="200">
        <f t="shared" si="29"/>
        <v>0</v>
      </c>
      <c r="K277" s="198">
        <f t="shared" si="30"/>
        <v>0</v>
      </c>
    </row>
    <row r="278" spans="2:11" x14ac:dyDescent="0.2">
      <c r="B278" s="75">
        <v>746</v>
      </c>
      <c r="C278" s="76"/>
      <c r="D278" s="146" t="s">
        <v>157</v>
      </c>
      <c r="E278" s="45">
        <v>0</v>
      </c>
      <c r="F278" s="45">
        <v>0</v>
      </c>
      <c r="G278" s="104" t="s">
        <v>43</v>
      </c>
      <c r="H278" s="44">
        <v>0</v>
      </c>
      <c r="I278" s="45"/>
      <c r="J278" s="200">
        <f t="shared" si="29"/>
        <v>0</v>
      </c>
      <c r="K278" s="198">
        <f>J278</f>
        <v>0</v>
      </c>
    </row>
    <row r="279" spans="2:11" x14ac:dyDescent="0.2">
      <c r="B279" s="75">
        <v>747</v>
      </c>
      <c r="C279" s="42"/>
      <c r="D279" s="146" t="s">
        <v>46</v>
      </c>
      <c r="E279" s="45">
        <v>0</v>
      </c>
      <c r="F279" s="45">
        <v>0</v>
      </c>
      <c r="G279" s="104" t="s">
        <v>43</v>
      </c>
      <c r="H279" s="44">
        <v>0</v>
      </c>
      <c r="I279" s="45"/>
      <c r="J279" s="200">
        <f t="shared" si="29"/>
        <v>0</v>
      </c>
      <c r="K279" s="198">
        <f>J279</f>
        <v>0</v>
      </c>
    </row>
    <row r="280" spans="2:11" x14ac:dyDescent="0.2">
      <c r="B280" s="157"/>
      <c r="C280" s="184"/>
      <c r="D280" s="185" t="s">
        <v>33</v>
      </c>
      <c r="E280" s="83"/>
      <c r="F280" s="84"/>
      <c r="G280" s="186"/>
      <c r="H280" s="83"/>
      <c r="I280" s="84"/>
      <c r="J280" s="208"/>
      <c r="K280" s="203">
        <f>SUM(K271:K279)</f>
        <v>0</v>
      </c>
    </row>
    <row r="281" spans="2:11" x14ac:dyDescent="0.2">
      <c r="B281" s="157">
        <v>749</v>
      </c>
      <c r="C281" s="184"/>
      <c r="D281" s="179" t="s">
        <v>266</v>
      </c>
      <c r="F281" s="83">
        <v>22</v>
      </c>
      <c r="G281" s="165" t="s">
        <v>65</v>
      </c>
      <c r="H281" s="187">
        <f>+SUMIF(C271:C278,"22%",K271:K278)</f>
        <v>0</v>
      </c>
      <c r="I281" s="165"/>
      <c r="J281" s="205"/>
      <c r="K281" s="209">
        <f>+H281*22%</f>
        <v>0</v>
      </c>
    </row>
    <row r="282" spans="2:11" ht="12.75" customHeight="1" x14ac:dyDescent="0.25">
      <c r="B282" s="157"/>
      <c r="C282" s="184"/>
      <c r="D282" s="163" t="s">
        <v>276</v>
      </c>
      <c r="E282" s="44"/>
      <c r="F282" s="45">
        <v>18</v>
      </c>
      <c r="G282" s="45" t="s">
        <v>65</v>
      </c>
      <c r="H282" s="187">
        <f>+SUMIF(C271:C278,"18%",K271:K278)</f>
        <v>0</v>
      </c>
      <c r="I282" s="45"/>
      <c r="J282" s="197"/>
      <c r="K282" s="209">
        <f>+H282*18%</f>
        <v>0</v>
      </c>
    </row>
    <row r="283" spans="2:11" x14ac:dyDescent="0.2">
      <c r="B283" s="176"/>
      <c r="C283" s="177"/>
      <c r="D283" s="93" t="s">
        <v>47</v>
      </c>
      <c r="E283" s="54"/>
      <c r="F283" s="53"/>
      <c r="G283" s="53"/>
      <c r="H283" s="54"/>
      <c r="I283" s="53"/>
      <c r="J283" s="205"/>
      <c r="K283" s="203">
        <f>K281+K282+K280</f>
        <v>0</v>
      </c>
    </row>
    <row r="284" spans="2:11" x14ac:dyDescent="0.2">
      <c r="E284" s="188"/>
    </row>
    <row r="285" spans="2:11" x14ac:dyDescent="0.2">
      <c r="B285" s="139">
        <v>26</v>
      </c>
      <c r="C285" s="88"/>
      <c r="D285" s="89" t="s">
        <v>259</v>
      </c>
      <c r="E285" s="55" t="s">
        <v>37</v>
      </c>
      <c r="F285" s="56" t="s">
        <v>38</v>
      </c>
      <c r="G285" s="87" t="s">
        <v>39</v>
      </c>
      <c r="H285" s="55" t="s">
        <v>40</v>
      </c>
      <c r="I285" s="87"/>
      <c r="J285" s="55" t="s">
        <v>41</v>
      </c>
      <c r="K285" s="90" t="s">
        <v>17</v>
      </c>
    </row>
    <row r="286" spans="2:11" x14ac:dyDescent="0.2">
      <c r="B286" s="75">
        <v>764</v>
      </c>
      <c r="C286" s="76"/>
      <c r="D286" s="155" t="s">
        <v>158</v>
      </c>
      <c r="E286" s="44"/>
      <c r="F286" s="45"/>
      <c r="G286" s="104"/>
      <c r="H286" s="44"/>
      <c r="I286" s="45"/>
      <c r="J286" s="200"/>
      <c r="K286" s="198" t="s">
        <v>19</v>
      </c>
    </row>
    <row r="287" spans="2:11" x14ac:dyDescent="0.2">
      <c r="B287" s="75"/>
      <c r="C287" s="76"/>
      <c r="D287" s="49" t="s">
        <v>159</v>
      </c>
      <c r="E287" s="45">
        <v>0</v>
      </c>
      <c r="F287" s="45">
        <v>0</v>
      </c>
      <c r="G287" s="104" t="s">
        <v>43</v>
      </c>
      <c r="H287" s="44">
        <v>0</v>
      </c>
      <c r="I287" s="45"/>
      <c r="J287" s="200">
        <f>IF(E287="",F287*H287,E287*F287*H287)</f>
        <v>0</v>
      </c>
      <c r="K287" s="198">
        <f>J287</f>
        <v>0</v>
      </c>
    </row>
    <row r="288" spans="2:11" x14ac:dyDescent="0.2">
      <c r="B288" s="75">
        <v>773</v>
      </c>
      <c r="C288" s="42"/>
      <c r="D288" s="155" t="s">
        <v>207</v>
      </c>
      <c r="E288" s="45">
        <v>0</v>
      </c>
      <c r="F288" s="45">
        <v>0</v>
      </c>
      <c r="G288" s="104" t="s">
        <v>206</v>
      </c>
      <c r="H288" s="44">
        <v>0</v>
      </c>
      <c r="I288" s="45"/>
      <c r="J288" s="200">
        <f>IF(E288="",F288*H288,E288*F288*H288)</f>
        <v>0</v>
      </c>
      <c r="K288" s="198">
        <f>J288</f>
        <v>0</v>
      </c>
    </row>
    <row r="289" spans="2:21" x14ac:dyDescent="0.2">
      <c r="B289" s="75">
        <v>781</v>
      </c>
      <c r="C289" s="42"/>
      <c r="D289" s="155" t="s">
        <v>160</v>
      </c>
      <c r="E289" s="44"/>
      <c r="F289" s="45"/>
      <c r="G289" s="104"/>
      <c r="H289" s="44"/>
      <c r="I289" s="45"/>
      <c r="J289" s="200"/>
      <c r="K289" s="198"/>
    </row>
    <row r="290" spans="2:21" x14ac:dyDescent="0.2">
      <c r="B290" s="75"/>
      <c r="C290" s="76" t="s">
        <v>280</v>
      </c>
      <c r="D290" s="49" t="s">
        <v>161</v>
      </c>
      <c r="E290" s="45">
        <v>0</v>
      </c>
      <c r="F290" s="45">
        <v>0</v>
      </c>
      <c r="G290" s="104" t="s">
        <v>162</v>
      </c>
      <c r="H290" s="44">
        <v>0</v>
      </c>
      <c r="I290" s="45"/>
      <c r="J290" s="200">
        <f>IF(E290="",F290*H290,E290*F290*H290)</f>
        <v>0</v>
      </c>
      <c r="K290" s="198">
        <f>J290</f>
        <v>0</v>
      </c>
    </row>
    <row r="291" spans="2:21" x14ac:dyDescent="0.2">
      <c r="B291" s="75"/>
      <c r="C291" s="76" t="s">
        <v>280</v>
      </c>
      <c r="D291" s="49" t="s">
        <v>163</v>
      </c>
      <c r="E291" s="45">
        <v>0</v>
      </c>
      <c r="F291" s="45">
        <v>0</v>
      </c>
      <c r="G291" s="104" t="s">
        <v>162</v>
      </c>
      <c r="H291" s="44">
        <v>0</v>
      </c>
      <c r="I291" s="45"/>
      <c r="J291" s="200">
        <f>IF(E291="",F291*H291,E291*F291*H291)</f>
        <v>0</v>
      </c>
      <c r="K291" s="198">
        <f t="shared" ref="K291:K293" si="31">J291</f>
        <v>0</v>
      </c>
    </row>
    <row r="292" spans="2:21" x14ac:dyDescent="0.2">
      <c r="B292" s="75"/>
      <c r="C292" s="76"/>
      <c r="D292" s="49" t="s">
        <v>164</v>
      </c>
      <c r="E292" s="45">
        <v>0</v>
      </c>
      <c r="F292" s="45">
        <v>0</v>
      </c>
      <c r="G292" s="104" t="s">
        <v>165</v>
      </c>
      <c r="H292" s="44">
        <v>0</v>
      </c>
      <c r="I292" s="45"/>
      <c r="J292" s="200">
        <f>IF(E292="",F292*H292,E292*F292*H292)</f>
        <v>0</v>
      </c>
      <c r="K292" s="198">
        <f t="shared" si="31"/>
        <v>0</v>
      </c>
    </row>
    <row r="293" spans="2:21" x14ac:dyDescent="0.2">
      <c r="B293" s="75"/>
      <c r="C293" s="76" t="s">
        <v>280</v>
      </c>
      <c r="D293" s="49" t="s">
        <v>166</v>
      </c>
      <c r="E293" s="45">
        <v>0</v>
      </c>
      <c r="F293" s="45">
        <v>0</v>
      </c>
      <c r="G293" s="104" t="s">
        <v>165</v>
      </c>
      <c r="H293" s="44">
        <v>0</v>
      </c>
      <c r="I293" s="45"/>
      <c r="J293" s="200">
        <f>IF(E293="",F293*H293,E293*F293*H293)</f>
        <v>0</v>
      </c>
      <c r="K293" s="198">
        <f t="shared" si="31"/>
        <v>0</v>
      </c>
    </row>
    <row r="294" spans="2:21" x14ac:dyDescent="0.2">
      <c r="B294" s="75">
        <v>784</v>
      </c>
      <c r="C294" s="42"/>
      <c r="D294" s="155" t="s">
        <v>167</v>
      </c>
      <c r="E294" s="44"/>
      <c r="F294" s="45"/>
      <c r="G294" s="104"/>
      <c r="H294" s="44"/>
      <c r="I294" s="45"/>
      <c r="J294" s="200"/>
      <c r="K294" s="198"/>
    </row>
    <row r="295" spans="2:21" x14ac:dyDescent="0.2">
      <c r="B295" s="75"/>
      <c r="C295" s="42"/>
      <c r="D295" s="49" t="s">
        <v>168</v>
      </c>
      <c r="E295" s="45">
        <v>0</v>
      </c>
      <c r="F295" s="45">
        <v>0</v>
      </c>
      <c r="G295" s="104" t="s">
        <v>162</v>
      </c>
      <c r="H295" s="44">
        <v>0</v>
      </c>
      <c r="I295" s="45"/>
      <c r="J295" s="200">
        <f t="shared" ref="J295:J301" si="32">IF(E295="",F295*H295,E295*F295*H295)</f>
        <v>0</v>
      </c>
      <c r="K295" s="198">
        <f t="shared" ref="K295:K301" si="33">J295</f>
        <v>0</v>
      </c>
    </row>
    <row r="296" spans="2:21" x14ac:dyDescent="0.2">
      <c r="B296" s="75"/>
      <c r="C296" s="76"/>
      <c r="D296" s="49" t="s">
        <v>169</v>
      </c>
      <c r="E296" s="45">
        <v>0</v>
      </c>
      <c r="F296" s="45">
        <v>0</v>
      </c>
      <c r="G296" s="104" t="s">
        <v>162</v>
      </c>
      <c r="H296" s="44">
        <v>0</v>
      </c>
      <c r="I296" s="45"/>
      <c r="J296" s="200">
        <f t="shared" si="32"/>
        <v>0</v>
      </c>
      <c r="K296" s="198">
        <f t="shared" si="33"/>
        <v>0</v>
      </c>
    </row>
    <row r="297" spans="2:21" x14ac:dyDescent="0.2">
      <c r="B297" s="75">
        <v>785</v>
      </c>
      <c r="C297" s="42"/>
      <c r="D297" s="155" t="s">
        <v>205</v>
      </c>
      <c r="E297" s="45">
        <v>0</v>
      </c>
      <c r="F297" s="45">
        <v>0</v>
      </c>
      <c r="G297" s="104" t="s">
        <v>162</v>
      </c>
      <c r="H297" s="44">
        <v>0</v>
      </c>
      <c r="I297" s="45"/>
      <c r="J297" s="200">
        <f t="shared" si="32"/>
        <v>0</v>
      </c>
      <c r="K297" s="198">
        <f t="shared" si="33"/>
        <v>0</v>
      </c>
    </row>
    <row r="298" spans="2:21" x14ac:dyDescent="0.2">
      <c r="B298" s="75">
        <v>788</v>
      </c>
      <c r="C298" s="42"/>
      <c r="D298" s="49" t="s">
        <v>216</v>
      </c>
      <c r="E298" s="45">
        <v>0</v>
      </c>
      <c r="F298" s="45">
        <v>0</v>
      </c>
      <c r="G298" s="104" t="s">
        <v>114</v>
      </c>
      <c r="H298" s="44">
        <v>0</v>
      </c>
      <c r="I298" s="44"/>
      <c r="J298" s="200">
        <f t="shared" si="32"/>
        <v>0</v>
      </c>
      <c r="K298" s="198">
        <f t="shared" si="33"/>
        <v>0</v>
      </c>
    </row>
    <row r="299" spans="2:21" x14ac:dyDescent="0.2">
      <c r="B299" s="75">
        <v>789</v>
      </c>
      <c r="C299" s="42"/>
      <c r="D299" s="106" t="s">
        <v>217</v>
      </c>
      <c r="E299" s="45">
        <v>0</v>
      </c>
      <c r="F299" s="45">
        <f>H10*27.36</f>
        <v>0</v>
      </c>
      <c r="G299" s="104" t="s">
        <v>113</v>
      </c>
      <c r="H299" s="44">
        <v>0</v>
      </c>
      <c r="I299" s="45"/>
      <c r="J299" s="200">
        <f t="shared" si="32"/>
        <v>0</v>
      </c>
      <c r="K299" s="198">
        <f t="shared" si="33"/>
        <v>0</v>
      </c>
    </row>
    <row r="300" spans="2:21" x14ac:dyDescent="0.2">
      <c r="B300" s="75">
        <v>791</v>
      </c>
      <c r="C300" s="42"/>
      <c r="D300" s="49" t="s">
        <v>215</v>
      </c>
      <c r="E300" s="45">
        <v>0</v>
      </c>
      <c r="F300" s="45">
        <v>0</v>
      </c>
      <c r="G300" s="104" t="s">
        <v>43</v>
      </c>
      <c r="H300" s="44">
        <v>0</v>
      </c>
      <c r="I300" s="45"/>
      <c r="J300" s="200">
        <f t="shared" si="32"/>
        <v>0</v>
      </c>
      <c r="K300" s="198">
        <f t="shared" si="33"/>
        <v>0</v>
      </c>
    </row>
    <row r="301" spans="2:21" s="50" customFormat="1" ht="12.75" customHeight="1" x14ac:dyDescent="0.2">
      <c r="B301" s="131"/>
      <c r="C301" s="76"/>
      <c r="D301" s="151" t="s">
        <v>281</v>
      </c>
      <c r="E301" s="149">
        <v>0</v>
      </c>
      <c r="F301" s="147">
        <v>0</v>
      </c>
      <c r="G301" s="150" t="s">
        <v>63</v>
      </c>
      <c r="H301" s="149"/>
      <c r="I301" s="147"/>
      <c r="J301" s="200">
        <f t="shared" si="32"/>
        <v>0</v>
      </c>
      <c r="K301" s="201">
        <f t="shared" si="33"/>
        <v>0</v>
      </c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2:21" x14ac:dyDescent="0.2">
      <c r="B302" s="176"/>
      <c r="C302" s="177"/>
      <c r="D302" s="89" t="s">
        <v>47</v>
      </c>
      <c r="E302" s="54"/>
      <c r="F302" s="53" t="s">
        <v>19</v>
      </c>
      <c r="G302" s="53"/>
      <c r="H302" s="54"/>
      <c r="I302" s="53"/>
      <c r="J302" s="205"/>
      <c r="K302" s="203">
        <f>SUM(K287:K301)</f>
        <v>0</v>
      </c>
    </row>
    <row r="304" spans="2:21" x14ac:dyDescent="0.2">
      <c r="B304" s="139">
        <v>27</v>
      </c>
      <c r="C304" s="88"/>
      <c r="D304" s="89" t="s">
        <v>30</v>
      </c>
      <c r="E304" s="55" t="s">
        <v>37</v>
      </c>
      <c r="F304" s="56" t="s">
        <v>38</v>
      </c>
      <c r="G304" s="87" t="s">
        <v>39</v>
      </c>
      <c r="H304" s="55" t="s">
        <v>40</v>
      </c>
      <c r="I304" s="87"/>
      <c r="J304" s="55" t="s">
        <v>41</v>
      </c>
      <c r="K304" s="90" t="s">
        <v>17</v>
      </c>
    </row>
    <row r="305" spans="2:11" x14ac:dyDescent="0.2">
      <c r="B305" s="75">
        <v>800</v>
      </c>
      <c r="C305" s="76"/>
      <c r="D305" s="49" t="s">
        <v>170</v>
      </c>
      <c r="E305" s="45">
        <v>0</v>
      </c>
      <c r="F305" s="45">
        <v>0</v>
      </c>
      <c r="G305" s="104" t="s">
        <v>43</v>
      </c>
      <c r="H305" s="44">
        <v>0</v>
      </c>
      <c r="I305" s="45"/>
      <c r="J305" s="200">
        <f t="shared" ref="J305:J312" si="34">IF(E305="",F305*H305,E305*F305*H305)</f>
        <v>0</v>
      </c>
      <c r="K305" s="198">
        <f t="shared" ref="K305:K312" si="35">J305</f>
        <v>0</v>
      </c>
    </row>
    <row r="306" spans="2:11" x14ac:dyDescent="0.2">
      <c r="B306" s="75">
        <v>801</v>
      </c>
      <c r="C306" s="42"/>
      <c r="D306" s="49" t="s">
        <v>171</v>
      </c>
      <c r="E306" s="45">
        <v>0</v>
      </c>
      <c r="F306" s="45">
        <v>0</v>
      </c>
      <c r="G306" s="104" t="s">
        <v>43</v>
      </c>
      <c r="H306" s="44">
        <v>0</v>
      </c>
      <c r="I306" s="45"/>
      <c r="J306" s="200">
        <f t="shared" si="34"/>
        <v>0</v>
      </c>
      <c r="K306" s="198">
        <f t="shared" si="35"/>
        <v>0</v>
      </c>
    </row>
    <row r="307" spans="2:11" x14ac:dyDescent="0.2">
      <c r="B307" s="75">
        <v>803</v>
      </c>
      <c r="C307" s="76"/>
      <c r="D307" s="49" t="s">
        <v>172</v>
      </c>
      <c r="E307" s="45">
        <v>0</v>
      </c>
      <c r="F307" s="45">
        <v>0</v>
      </c>
      <c r="G307" s="104" t="s">
        <v>43</v>
      </c>
      <c r="H307" s="44">
        <v>0</v>
      </c>
      <c r="I307" s="45"/>
      <c r="J307" s="200">
        <f t="shared" si="34"/>
        <v>0</v>
      </c>
      <c r="K307" s="198">
        <f t="shared" si="35"/>
        <v>0</v>
      </c>
    </row>
    <row r="308" spans="2:11" x14ac:dyDescent="0.2">
      <c r="B308" s="75">
        <v>804</v>
      </c>
      <c r="C308" s="76"/>
      <c r="D308" s="49" t="s">
        <v>173</v>
      </c>
      <c r="E308" s="45">
        <v>0</v>
      </c>
      <c r="F308" s="45">
        <v>0</v>
      </c>
      <c r="G308" s="104" t="s">
        <v>43</v>
      </c>
      <c r="H308" s="44">
        <v>0</v>
      </c>
      <c r="I308" s="45"/>
      <c r="J308" s="200">
        <f t="shared" si="34"/>
        <v>0</v>
      </c>
      <c r="K308" s="198">
        <f t="shared" si="35"/>
        <v>0</v>
      </c>
    </row>
    <row r="309" spans="2:11" x14ac:dyDescent="0.2">
      <c r="B309" s="75">
        <v>806</v>
      </c>
      <c r="C309" s="42"/>
      <c r="D309" s="49" t="s">
        <v>174</v>
      </c>
      <c r="E309" s="45">
        <v>0</v>
      </c>
      <c r="F309" s="45">
        <v>0</v>
      </c>
      <c r="G309" s="104" t="s">
        <v>43</v>
      </c>
      <c r="H309" s="44">
        <v>0</v>
      </c>
      <c r="I309" s="45"/>
      <c r="J309" s="200">
        <f t="shared" si="34"/>
        <v>0</v>
      </c>
      <c r="K309" s="198">
        <f t="shared" si="35"/>
        <v>0</v>
      </c>
    </row>
    <row r="310" spans="2:11" x14ac:dyDescent="0.2">
      <c r="B310" s="75">
        <v>807</v>
      </c>
      <c r="C310" s="42"/>
      <c r="D310" s="49" t="s">
        <v>175</v>
      </c>
      <c r="E310" s="45">
        <v>0</v>
      </c>
      <c r="F310" s="45">
        <v>0</v>
      </c>
      <c r="G310" s="104" t="s">
        <v>43</v>
      </c>
      <c r="H310" s="44">
        <v>0</v>
      </c>
      <c r="I310" s="45"/>
      <c r="J310" s="200">
        <f t="shared" si="34"/>
        <v>0</v>
      </c>
      <c r="K310" s="198">
        <f t="shared" si="35"/>
        <v>0</v>
      </c>
    </row>
    <row r="311" spans="2:11" x14ac:dyDescent="0.2">
      <c r="B311" s="75">
        <v>808</v>
      </c>
      <c r="C311" s="42"/>
      <c r="D311" s="49" t="s">
        <v>176</v>
      </c>
      <c r="E311" s="45">
        <v>0</v>
      </c>
      <c r="F311" s="45">
        <v>0</v>
      </c>
      <c r="G311" s="104" t="s">
        <v>43</v>
      </c>
      <c r="H311" s="44">
        <v>0</v>
      </c>
      <c r="I311" s="45"/>
      <c r="J311" s="200">
        <f t="shared" si="34"/>
        <v>0</v>
      </c>
      <c r="K311" s="198">
        <f t="shared" si="35"/>
        <v>0</v>
      </c>
    </row>
    <row r="312" spans="2:11" x14ac:dyDescent="0.2">
      <c r="B312" s="75">
        <v>809</v>
      </c>
      <c r="C312" s="42"/>
      <c r="D312" s="175" t="s">
        <v>177</v>
      </c>
      <c r="E312" s="45">
        <v>0</v>
      </c>
      <c r="F312" s="84">
        <v>0</v>
      </c>
      <c r="G312" s="109" t="s">
        <v>43</v>
      </c>
      <c r="H312" s="83">
        <v>0</v>
      </c>
      <c r="I312" s="84"/>
      <c r="J312" s="200">
        <f t="shared" si="34"/>
        <v>0</v>
      </c>
      <c r="K312" s="198">
        <f t="shared" si="35"/>
        <v>0</v>
      </c>
    </row>
    <row r="313" spans="2:11" x14ac:dyDescent="0.2">
      <c r="B313" s="176"/>
      <c r="C313" s="177"/>
      <c r="D313" s="89" t="s">
        <v>47</v>
      </c>
      <c r="E313" s="54"/>
      <c r="F313" s="53" t="s">
        <v>19</v>
      </c>
      <c r="G313" s="53"/>
      <c r="H313" s="54"/>
      <c r="I313" s="53"/>
      <c r="J313" s="205"/>
      <c r="K313" s="203">
        <f>SUM(K305:K312)</f>
        <v>0</v>
      </c>
    </row>
    <row r="315" spans="2:11" x14ac:dyDescent="0.2">
      <c r="B315" s="139">
        <v>28</v>
      </c>
      <c r="C315" s="88"/>
      <c r="D315" s="89" t="s">
        <v>31</v>
      </c>
      <c r="E315" s="55" t="s">
        <v>37</v>
      </c>
      <c r="F315" s="56" t="s">
        <v>38</v>
      </c>
      <c r="G315" s="87" t="s">
        <v>39</v>
      </c>
      <c r="H315" s="55" t="s">
        <v>40</v>
      </c>
      <c r="I315" s="87"/>
      <c r="J315" s="55" t="s">
        <v>41</v>
      </c>
      <c r="K315" s="90" t="s">
        <v>17</v>
      </c>
    </row>
    <row r="316" spans="2:11" x14ac:dyDescent="0.2">
      <c r="B316" s="75">
        <v>820</v>
      </c>
      <c r="C316" s="42"/>
      <c r="D316" s="49" t="s">
        <v>178</v>
      </c>
      <c r="E316" s="45">
        <v>0</v>
      </c>
      <c r="F316" s="45">
        <v>0</v>
      </c>
      <c r="G316" s="104" t="s">
        <v>43</v>
      </c>
      <c r="H316" s="44">
        <v>0</v>
      </c>
      <c r="I316" s="45"/>
      <c r="J316" s="200">
        <f>IF(E316="",F316*H316,E316*F316*H316)</f>
        <v>0</v>
      </c>
      <c r="K316" s="198">
        <f>J316</f>
        <v>0</v>
      </c>
    </row>
    <row r="317" spans="2:11" x14ac:dyDescent="0.2">
      <c r="B317" s="75">
        <v>822</v>
      </c>
      <c r="C317" s="42"/>
      <c r="D317" s="49" t="s">
        <v>179</v>
      </c>
      <c r="E317" s="45">
        <v>0</v>
      </c>
      <c r="F317" s="45">
        <v>0</v>
      </c>
      <c r="G317" s="104" t="s">
        <v>43</v>
      </c>
      <c r="H317" s="44">
        <v>0</v>
      </c>
      <c r="I317" s="45"/>
      <c r="J317" s="200">
        <f>IF(E317="",F317*H317,E317*F317*H317)</f>
        <v>0</v>
      </c>
      <c r="K317" s="198">
        <f>J317</f>
        <v>0</v>
      </c>
    </row>
    <row r="318" spans="2:11" x14ac:dyDescent="0.2">
      <c r="B318" s="75">
        <v>823</v>
      </c>
      <c r="C318" s="42"/>
      <c r="D318" s="49" t="s">
        <v>180</v>
      </c>
      <c r="E318" s="45">
        <v>0</v>
      </c>
      <c r="F318" s="45">
        <v>0</v>
      </c>
      <c r="G318" s="104" t="s">
        <v>43</v>
      </c>
      <c r="H318" s="44">
        <v>0</v>
      </c>
      <c r="I318" s="45"/>
      <c r="J318" s="200">
        <f>IF(E318="",F318*H318,E318*F318*H318)</f>
        <v>0</v>
      </c>
      <c r="K318" s="198">
        <f>J318</f>
        <v>0</v>
      </c>
    </row>
    <row r="319" spans="2:11" x14ac:dyDescent="0.2">
      <c r="B319" s="75">
        <v>838</v>
      </c>
      <c r="C319" s="42"/>
      <c r="D319" s="175" t="s">
        <v>181</v>
      </c>
      <c r="E319" s="45">
        <v>0</v>
      </c>
      <c r="F319" s="84">
        <v>0</v>
      </c>
      <c r="G319" s="109" t="s">
        <v>43</v>
      </c>
      <c r="H319" s="83">
        <v>0</v>
      </c>
      <c r="I319" s="84"/>
      <c r="J319" s="200">
        <f>IF(E319="",F319*H319,E319*F319*H319)</f>
        <v>0</v>
      </c>
      <c r="K319" s="198">
        <f>J319</f>
        <v>0</v>
      </c>
    </row>
    <row r="320" spans="2:11" x14ac:dyDescent="0.2">
      <c r="B320" s="139"/>
      <c r="C320" s="88"/>
      <c r="D320" s="89" t="s">
        <v>47</v>
      </c>
      <c r="E320" s="54"/>
      <c r="F320" s="53" t="s">
        <v>19</v>
      </c>
      <c r="G320" s="53"/>
      <c r="H320" s="54"/>
      <c r="I320" s="53"/>
      <c r="J320" s="205"/>
      <c r="K320" s="203">
        <f>SUM(K316:K319)</f>
        <v>0</v>
      </c>
    </row>
    <row r="322" spans="2:11" x14ac:dyDescent="0.2">
      <c r="B322" s="139">
        <v>29</v>
      </c>
      <c r="C322" s="88"/>
      <c r="D322" s="93" t="s">
        <v>182</v>
      </c>
      <c r="E322" s="55" t="s">
        <v>37</v>
      </c>
      <c r="F322" s="56" t="s">
        <v>38</v>
      </c>
      <c r="G322" s="87" t="s">
        <v>39</v>
      </c>
      <c r="H322" s="55" t="s">
        <v>40</v>
      </c>
      <c r="I322" s="87"/>
      <c r="J322" s="55" t="s">
        <v>41</v>
      </c>
      <c r="K322" s="90" t="s">
        <v>17</v>
      </c>
    </row>
    <row r="323" spans="2:11" x14ac:dyDescent="0.2">
      <c r="B323" s="75">
        <v>840</v>
      </c>
      <c r="C323" s="42"/>
      <c r="D323" s="49" t="s">
        <v>183</v>
      </c>
      <c r="E323" s="45">
        <v>0</v>
      </c>
      <c r="F323" s="45">
        <v>0</v>
      </c>
      <c r="G323" s="104" t="s">
        <v>43</v>
      </c>
      <c r="H323" s="189">
        <v>0</v>
      </c>
      <c r="I323" s="45"/>
      <c r="J323" s="200">
        <f t="shared" ref="J323:J329" si="36">IF(E323="",F323*H323,E323*F323*H323)</f>
        <v>0</v>
      </c>
      <c r="K323" s="198">
        <f t="shared" ref="K323:K329" si="37">J323</f>
        <v>0</v>
      </c>
    </row>
    <row r="324" spans="2:11" x14ac:dyDescent="0.2">
      <c r="B324" s="75">
        <v>942</v>
      </c>
      <c r="C324" s="42"/>
      <c r="D324" s="49" t="s">
        <v>184</v>
      </c>
      <c r="E324" s="45">
        <v>0</v>
      </c>
      <c r="F324" s="45">
        <v>0</v>
      </c>
      <c r="G324" s="104" t="s">
        <v>43</v>
      </c>
      <c r="H324" s="189">
        <v>0</v>
      </c>
      <c r="I324" s="45"/>
      <c r="J324" s="200">
        <f t="shared" si="36"/>
        <v>0</v>
      </c>
      <c r="K324" s="198">
        <f t="shared" si="37"/>
        <v>0</v>
      </c>
    </row>
    <row r="325" spans="2:11" x14ac:dyDescent="0.2">
      <c r="B325" s="75">
        <v>844</v>
      </c>
      <c r="C325" s="42"/>
      <c r="D325" s="49" t="s">
        <v>185</v>
      </c>
      <c r="E325" s="45">
        <v>0</v>
      </c>
      <c r="F325" s="45">
        <v>0</v>
      </c>
      <c r="G325" s="104" t="s">
        <v>43</v>
      </c>
      <c r="H325" s="44">
        <v>0</v>
      </c>
      <c r="I325" s="45"/>
      <c r="J325" s="200">
        <f t="shared" si="36"/>
        <v>0</v>
      </c>
      <c r="K325" s="198">
        <f t="shared" si="37"/>
        <v>0</v>
      </c>
    </row>
    <row r="326" spans="2:11" x14ac:dyDescent="0.2">
      <c r="B326" s="75">
        <v>848</v>
      </c>
      <c r="C326" s="42"/>
      <c r="D326" s="49" t="s">
        <v>186</v>
      </c>
      <c r="E326" s="45">
        <v>0</v>
      </c>
      <c r="F326" s="45">
        <v>0</v>
      </c>
      <c r="G326" s="104" t="s">
        <v>43</v>
      </c>
      <c r="H326" s="44">
        <v>0</v>
      </c>
      <c r="I326" s="45"/>
      <c r="J326" s="200">
        <f t="shared" si="36"/>
        <v>0</v>
      </c>
      <c r="K326" s="198">
        <f t="shared" si="37"/>
        <v>0</v>
      </c>
    </row>
    <row r="327" spans="2:11" x14ac:dyDescent="0.2">
      <c r="B327" s="75">
        <v>850</v>
      </c>
      <c r="C327" s="76"/>
      <c r="D327" s="49" t="s">
        <v>237</v>
      </c>
      <c r="E327" s="45">
        <v>0</v>
      </c>
      <c r="F327" s="45">
        <v>0</v>
      </c>
      <c r="G327" s="104" t="s">
        <v>43</v>
      </c>
      <c r="H327" s="44">
        <v>0</v>
      </c>
      <c r="I327" s="45"/>
      <c r="J327" s="200">
        <f t="shared" si="36"/>
        <v>0</v>
      </c>
      <c r="K327" s="198">
        <f>J327</f>
        <v>0</v>
      </c>
    </row>
    <row r="328" spans="2:11" x14ac:dyDescent="0.2">
      <c r="B328" s="75">
        <v>852</v>
      </c>
      <c r="C328" s="76"/>
      <c r="D328" s="49" t="s">
        <v>187</v>
      </c>
      <c r="E328" s="45">
        <v>0</v>
      </c>
      <c r="F328" s="45">
        <v>0</v>
      </c>
      <c r="G328" s="104" t="s">
        <v>43</v>
      </c>
      <c r="H328" s="44">
        <v>0</v>
      </c>
      <c r="I328" s="45"/>
      <c r="J328" s="200">
        <f t="shared" si="36"/>
        <v>0</v>
      </c>
      <c r="K328" s="198">
        <f>J328</f>
        <v>0</v>
      </c>
    </row>
    <row r="329" spans="2:11" x14ac:dyDescent="0.2">
      <c r="B329" s="75">
        <v>854</v>
      </c>
      <c r="C329" s="42"/>
      <c r="D329" s="175" t="s">
        <v>218</v>
      </c>
      <c r="E329" s="45">
        <v>0</v>
      </c>
      <c r="F329" s="84">
        <v>0</v>
      </c>
      <c r="G329" s="104" t="s">
        <v>43</v>
      </c>
      <c r="H329" s="83">
        <v>0</v>
      </c>
      <c r="I329" s="84"/>
      <c r="J329" s="200">
        <f t="shared" si="36"/>
        <v>0</v>
      </c>
      <c r="K329" s="198">
        <f t="shared" si="37"/>
        <v>0</v>
      </c>
    </row>
    <row r="330" spans="2:11" x14ac:dyDescent="0.2">
      <c r="B330" s="176"/>
      <c r="C330" s="177"/>
      <c r="D330" s="89" t="s">
        <v>47</v>
      </c>
      <c r="E330" s="54"/>
      <c r="F330" s="53" t="s">
        <v>19</v>
      </c>
      <c r="G330" s="87"/>
      <c r="H330" s="54"/>
      <c r="I330" s="53"/>
      <c r="J330" s="205"/>
      <c r="K330" s="203">
        <f>SUM(K323:K329)</f>
        <v>0</v>
      </c>
    </row>
    <row r="332" spans="2:11" x14ac:dyDescent="0.2">
      <c r="B332" s="139">
        <v>30</v>
      </c>
      <c r="C332" s="88"/>
      <c r="D332" s="89" t="s">
        <v>235</v>
      </c>
      <c r="E332" s="55" t="s">
        <v>37</v>
      </c>
      <c r="F332" s="56" t="s">
        <v>38</v>
      </c>
      <c r="G332" s="87" t="s">
        <v>39</v>
      </c>
      <c r="H332" s="55" t="s">
        <v>40</v>
      </c>
      <c r="I332" s="87"/>
      <c r="J332" s="55" t="s">
        <v>41</v>
      </c>
      <c r="K332" s="90" t="s">
        <v>17</v>
      </c>
    </row>
    <row r="333" spans="2:11" ht="12.75" customHeight="1" x14ac:dyDescent="0.2">
      <c r="B333" s="119">
        <v>860</v>
      </c>
      <c r="C333" s="42"/>
      <c r="D333" s="217" t="s">
        <v>220</v>
      </c>
      <c r="E333" s="121">
        <v>0</v>
      </c>
      <c r="F333" s="121">
        <v>0</v>
      </c>
      <c r="G333" s="122" t="s">
        <v>236</v>
      </c>
      <c r="H333" s="218">
        <v>0</v>
      </c>
      <c r="I333" s="121"/>
      <c r="J333" s="219">
        <f t="shared" ref="J333:J337" si="38">IF(E333="",F333*H333,E333*F333*H333)</f>
        <v>0</v>
      </c>
      <c r="K333" s="220"/>
    </row>
    <row r="334" spans="2:11" ht="12.75" customHeight="1" x14ac:dyDescent="0.2">
      <c r="B334" s="119"/>
      <c r="C334" s="42"/>
      <c r="D334" s="217" t="s">
        <v>221</v>
      </c>
      <c r="E334" s="121">
        <v>0</v>
      </c>
      <c r="F334" s="121">
        <v>0</v>
      </c>
      <c r="G334" s="122" t="s">
        <v>236</v>
      </c>
      <c r="H334" s="218">
        <v>0</v>
      </c>
      <c r="I334" s="121"/>
      <c r="J334" s="219">
        <f t="shared" si="38"/>
        <v>0</v>
      </c>
      <c r="K334" s="220">
        <f>SUM(J333:J334)</f>
        <v>0</v>
      </c>
    </row>
    <row r="335" spans="2:11" ht="12.75" customHeight="1" x14ac:dyDescent="0.2">
      <c r="B335" s="119">
        <v>862</v>
      </c>
      <c r="C335" s="221" t="s">
        <v>280</v>
      </c>
      <c r="D335" s="217" t="s">
        <v>222</v>
      </c>
      <c r="E335" s="121">
        <v>0</v>
      </c>
      <c r="F335" s="121">
        <v>0</v>
      </c>
      <c r="G335" s="122" t="s">
        <v>43</v>
      </c>
      <c r="H335" s="123">
        <v>0</v>
      </c>
      <c r="I335" s="121"/>
      <c r="J335" s="219">
        <f t="shared" si="38"/>
        <v>0</v>
      </c>
      <c r="K335" s="198">
        <f t="shared" ref="K335:K336" si="39">J335</f>
        <v>0</v>
      </c>
    </row>
    <row r="336" spans="2:11" ht="12.75" customHeight="1" x14ac:dyDescent="0.2">
      <c r="B336" s="119"/>
      <c r="C336" s="221"/>
      <c r="D336" s="217" t="s">
        <v>223</v>
      </c>
      <c r="E336" s="121">
        <v>0</v>
      </c>
      <c r="F336" s="121">
        <v>0</v>
      </c>
      <c r="G336" s="122" t="s">
        <v>43</v>
      </c>
      <c r="H336" s="123">
        <v>0</v>
      </c>
      <c r="I336" s="121"/>
      <c r="J336" s="219">
        <f t="shared" si="38"/>
        <v>0</v>
      </c>
      <c r="K336" s="198">
        <f t="shared" si="39"/>
        <v>0</v>
      </c>
    </row>
    <row r="337" spans="2:11" ht="12.75" customHeight="1" x14ac:dyDescent="0.2">
      <c r="B337" s="119"/>
      <c r="C337" s="221" t="s">
        <v>280</v>
      </c>
      <c r="D337" s="217" t="s">
        <v>224</v>
      </c>
      <c r="E337" s="121">
        <v>0</v>
      </c>
      <c r="F337" s="121">
        <v>0</v>
      </c>
      <c r="G337" s="122" t="s">
        <v>43</v>
      </c>
      <c r="H337" s="123">
        <v>0</v>
      </c>
      <c r="I337" s="121"/>
      <c r="J337" s="219">
        <f t="shared" si="38"/>
        <v>0</v>
      </c>
      <c r="K337" s="198">
        <f t="shared" ref="K337:K347" si="40">J337</f>
        <v>0</v>
      </c>
    </row>
    <row r="338" spans="2:11" ht="12.75" customHeight="1" x14ac:dyDescent="0.2">
      <c r="B338" s="119"/>
      <c r="C338" s="42"/>
      <c r="D338" s="217" t="s">
        <v>225</v>
      </c>
      <c r="E338" s="121">
        <v>0</v>
      </c>
      <c r="F338" s="121">
        <v>0</v>
      </c>
      <c r="G338" s="122" t="s">
        <v>43</v>
      </c>
      <c r="H338" s="218">
        <v>0</v>
      </c>
      <c r="I338" s="121"/>
      <c r="J338" s="219">
        <f t="shared" ref="J338:J347" si="41">IF(E338="",F338*H338,E338*F338*H338)</f>
        <v>0</v>
      </c>
      <c r="K338" s="198">
        <f t="shared" si="40"/>
        <v>0</v>
      </c>
    </row>
    <row r="339" spans="2:11" ht="12.75" customHeight="1" x14ac:dyDescent="0.2">
      <c r="B339" s="75" t="s">
        <v>226</v>
      </c>
      <c r="C339" s="76"/>
      <c r="D339" s="49" t="s">
        <v>227</v>
      </c>
      <c r="E339" s="45">
        <v>0</v>
      </c>
      <c r="F339" s="45">
        <v>0</v>
      </c>
      <c r="G339" s="104" t="s">
        <v>43</v>
      </c>
      <c r="H339" s="189">
        <v>0</v>
      </c>
      <c r="I339" s="45"/>
      <c r="J339" s="200">
        <f t="shared" si="41"/>
        <v>0</v>
      </c>
      <c r="K339" s="198">
        <f t="shared" si="40"/>
        <v>0</v>
      </c>
    </row>
    <row r="340" spans="2:11" ht="12.75" customHeight="1" x14ac:dyDescent="0.2">
      <c r="B340" s="75">
        <v>867</v>
      </c>
      <c r="C340" s="76"/>
      <c r="D340" s="49" t="s">
        <v>228</v>
      </c>
      <c r="E340" s="45">
        <v>0</v>
      </c>
      <c r="F340" s="45">
        <v>0</v>
      </c>
      <c r="G340" s="104" t="s">
        <v>43</v>
      </c>
      <c r="H340" s="44">
        <v>0</v>
      </c>
      <c r="I340" s="45"/>
      <c r="J340" s="200">
        <f t="shared" si="41"/>
        <v>0</v>
      </c>
      <c r="K340" s="198">
        <f t="shared" si="40"/>
        <v>0</v>
      </c>
    </row>
    <row r="341" spans="2:11" ht="12.75" customHeight="1" x14ac:dyDescent="0.2">
      <c r="B341" s="75">
        <v>867</v>
      </c>
      <c r="C341" s="76"/>
      <c r="D341" s="49" t="s">
        <v>229</v>
      </c>
      <c r="E341" s="45">
        <v>0</v>
      </c>
      <c r="F341" s="45">
        <v>0</v>
      </c>
      <c r="G341" s="104" t="s">
        <v>43</v>
      </c>
      <c r="H341" s="44">
        <v>0</v>
      </c>
      <c r="I341" s="45"/>
      <c r="J341" s="200">
        <f t="shared" si="41"/>
        <v>0</v>
      </c>
      <c r="K341" s="198">
        <f t="shared" si="40"/>
        <v>0</v>
      </c>
    </row>
    <row r="342" spans="2:11" ht="12.75" customHeight="1" x14ac:dyDescent="0.2">
      <c r="B342" s="75" t="s">
        <v>226</v>
      </c>
      <c r="C342" s="76"/>
      <c r="D342" s="49" t="s">
        <v>230</v>
      </c>
      <c r="E342" s="45">
        <v>0</v>
      </c>
      <c r="F342" s="45">
        <v>0</v>
      </c>
      <c r="G342" s="104" t="s">
        <v>43</v>
      </c>
      <c r="H342" s="44">
        <v>0</v>
      </c>
      <c r="I342" s="45"/>
      <c r="J342" s="200">
        <f t="shared" si="41"/>
        <v>0</v>
      </c>
      <c r="K342" s="198">
        <f t="shared" si="40"/>
        <v>0</v>
      </c>
    </row>
    <row r="343" spans="2:11" ht="12.75" customHeight="1" x14ac:dyDescent="0.2">
      <c r="B343" s="75" t="s">
        <v>226</v>
      </c>
      <c r="C343" s="42"/>
      <c r="D343" s="49" t="s">
        <v>231</v>
      </c>
      <c r="E343" s="45">
        <v>0</v>
      </c>
      <c r="F343" s="45">
        <v>0</v>
      </c>
      <c r="G343" s="104" t="s">
        <v>43</v>
      </c>
      <c r="H343" s="189">
        <v>0</v>
      </c>
      <c r="I343" s="45"/>
      <c r="J343" s="200">
        <f t="shared" si="41"/>
        <v>0</v>
      </c>
      <c r="K343" s="198">
        <f t="shared" si="40"/>
        <v>0</v>
      </c>
    </row>
    <row r="344" spans="2:11" ht="12.75" customHeight="1" x14ac:dyDescent="0.2">
      <c r="B344" s="75">
        <v>874</v>
      </c>
      <c r="C344" s="42"/>
      <c r="D344" s="49" t="s">
        <v>262</v>
      </c>
      <c r="E344" s="45">
        <v>0</v>
      </c>
      <c r="F344" s="45">
        <v>0</v>
      </c>
      <c r="G344" s="104" t="s">
        <v>43</v>
      </c>
      <c r="H344" s="189">
        <v>0</v>
      </c>
      <c r="I344" s="45"/>
      <c r="J344" s="200">
        <f t="shared" si="41"/>
        <v>0</v>
      </c>
      <c r="K344" s="198">
        <f t="shared" si="40"/>
        <v>0</v>
      </c>
    </row>
    <row r="345" spans="2:11" ht="12.75" customHeight="1" x14ac:dyDescent="0.2">
      <c r="B345" s="75">
        <v>876</v>
      </c>
      <c r="C345" s="42"/>
      <c r="D345" s="49" t="s">
        <v>232</v>
      </c>
      <c r="E345" s="45">
        <v>0</v>
      </c>
      <c r="F345" s="45">
        <v>0</v>
      </c>
      <c r="G345" s="104" t="s">
        <v>43</v>
      </c>
      <c r="H345" s="44">
        <v>0</v>
      </c>
      <c r="I345" s="45"/>
      <c r="J345" s="200">
        <f t="shared" si="41"/>
        <v>0</v>
      </c>
      <c r="K345" s="198">
        <f t="shared" si="40"/>
        <v>0</v>
      </c>
    </row>
    <row r="346" spans="2:11" ht="12.75" customHeight="1" x14ac:dyDescent="0.2">
      <c r="B346" s="75">
        <v>876</v>
      </c>
      <c r="C346" s="42"/>
      <c r="D346" s="49" t="s">
        <v>233</v>
      </c>
      <c r="E346" s="45">
        <v>0</v>
      </c>
      <c r="F346" s="45">
        <v>0</v>
      </c>
      <c r="G346" s="104" t="s">
        <v>43</v>
      </c>
      <c r="H346" s="44">
        <v>0</v>
      </c>
      <c r="I346" s="45"/>
      <c r="J346" s="200">
        <f t="shared" si="41"/>
        <v>0</v>
      </c>
      <c r="K346" s="198">
        <f t="shared" si="40"/>
        <v>0</v>
      </c>
    </row>
    <row r="347" spans="2:11" ht="12.75" customHeight="1" x14ac:dyDescent="0.2">
      <c r="B347" s="75">
        <v>878</v>
      </c>
      <c r="C347" s="42"/>
      <c r="D347" s="49" t="s">
        <v>234</v>
      </c>
      <c r="E347" s="45">
        <v>0</v>
      </c>
      <c r="F347" s="45">
        <v>0</v>
      </c>
      <c r="G347" s="104" t="s">
        <v>43</v>
      </c>
      <c r="H347" s="44">
        <v>0</v>
      </c>
      <c r="I347" s="45"/>
      <c r="J347" s="200">
        <f t="shared" si="41"/>
        <v>0</v>
      </c>
      <c r="K347" s="198">
        <f t="shared" si="40"/>
        <v>0</v>
      </c>
    </row>
    <row r="348" spans="2:11" x14ac:dyDescent="0.2">
      <c r="B348" s="176"/>
      <c r="C348" s="177"/>
      <c r="D348" s="89" t="s">
        <v>47</v>
      </c>
      <c r="E348" s="54"/>
      <c r="F348" s="53" t="s">
        <v>19</v>
      </c>
      <c r="G348" s="87"/>
      <c r="H348" s="54"/>
      <c r="I348" s="53"/>
      <c r="J348" s="205"/>
      <c r="K348" s="203">
        <f>SUM(K333:K347)</f>
        <v>0</v>
      </c>
    </row>
    <row r="350" spans="2:11" x14ac:dyDescent="0.2">
      <c r="B350" s="85">
        <v>31</v>
      </c>
      <c r="C350" s="86"/>
      <c r="D350" s="53" t="s">
        <v>34</v>
      </c>
      <c r="E350" s="55" t="s">
        <v>37</v>
      </c>
      <c r="F350" s="56" t="s">
        <v>38</v>
      </c>
      <c r="G350" s="56" t="s">
        <v>39</v>
      </c>
      <c r="H350" s="55" t="s">
        <v>188</v>
      </c>
      <c r="I350" s="190"/>
      <c r="J350" s="191"/>
      <c r="K350" s="192" t="s">
        <v>17</v>
      </c>
    </row>
    <row r="351" spans="2:11" x14ac:dyDescent="0.2">
      <c r="B351" s="91">
        <v>891</v>
      </c>
      <c r="C351" s="164"/>
      <c r="D351" s="35" t="s">
        <v>189</v>
      </c>
      <c r="E351" s="34">
        <v>1</v>
      </c>
      <c r="F351" s="191">
        <v>5</v>
      </c>
      <c r="G351" s="35" t="s">
        <v>190</v>
      </c>
      <c r="H351" s="210">
        <f>SUM(K19:K41)</f>
        <v>0</v>
      </c>
      <c r="I351" s="35"/>
      <c r="J351" s="34"/>
      <c r="K351" s="198">
        <f>SUM(F351*H351/100)</f>
        <v>0</v>
      </c>
    </row>
    <row r="352" spans="2:11" x14ac:dyDescent="0.2">
      <c r="B352" s="91">
        <v>892</v>
      </c>
      <c r="C352" s="164"/>
      <c r="D352" s="35" t="s">
        <v>191</v>
      </c>
      <c r="E352" s="34">
        <v>1</v>
      </c>
      <c r="F352" s="191">
        <v>0</v>
      </c>
      <c r="G352" s="35" t="s">
        <v>190</v>
      </c>
      <c r="H352" s="210">
        <f>SUM(K19:K41)</f>
        <v>0</v>
      </c>
      <c r="I352" s="35"/>
      <c r="J352" s="34"/>
      <c r="K352" s="198">
        <f>SUM(F352*H352/100)</f>
        <v>0</v>
      </c>
    </row>
    <row r="353" spans="2:11" x14ac:dyDescent="0.2">
      <c r="B353" s="91">
        <v>893</v>
      </c>
      <c r="C353" s="164"/>
      <c r="D353" s="35" t="s">
        <v>192</v>
      </c>
      <c r="E353" s="34">
        <v>1</v>
      </c>
      <c r="F353" s="34">
        <v>0</v>
      </c>
      <c r="G353" s="35" t="s">
        <v>190</v>
      </c>
      <c r="H353" s="210">
        <f>SUM(K19:K41)</f>
        <v>0</v>
      </c>
      <c r="I353" s="35"/>
      <c r="J353" s="34"/>
      <c r="K353" s="198">
        <f>SUM(F353*H353/100)</f>
        <v>0</v>
      </c>
    </row>
    <row r="354" spans="2:11" x14ac:dyDescent="0.2">
      <c r="B354" s="19"/>
      <c r="C354" s="193"/>
      <c r="D354" s="33" t="s">
        <v>47</v>
      </c>
      <c r="E354" s="34"/>
      <c r="F354" s="35" t="s">
        <v>19</v>
      </c>
      <c r="G354" s="35"/>
      <c r="H354" s="34"/>
      <c r="I354" s="35"/>
      <c r="J354" s="34"/>
      <c r="K354" s="58">
        <f>SUM(K351:K353)</f>
        <v>0</v>
      </c>
    </row>
  </sheetData>
  <dataValidations count="5">
    <dataValidation type="whole" allowBlank="1" showInputMessage="1" showErrorMessage="1" error="max. 21%" sqref="F182:F183 F281:F282">
      <formula1>0</formula1>
      <formula2>22</formula2>
    </dataValidation>
    <dataValidation type="whole" allowBlank="1" showInputMessage="1" showErrorMessage="1" error="max. 15%" sqref="F184">
      <formula1>0</formula1>
      <formula2>15</formula2>
    </dataValidation>
    <dataValidation type="decimal" allowBlank="1" showInputMessage="1" showErrorMessage="1" error="Budgetusikkerheden skal min. være 5% og max. 10%_x000a__x000a_Se Filminstituttets almindelige vilkår for mere information. " sqref="F351">
      <formula1>5</formula1>
      <formula2>10</formula2>
    </dataValidation>
    <dataValidation type="decimal" operator="lessThanOrEqual" allowBlank="1" showInputMessage="1" showErrorMessage="1" error="Administration skal max. være 10%_x000a__x000a_Se Filminstituttets almindelige vilkår for mere information. " sqref="F352">
      <formula1>10</formula1>
    </dataValidation>
    <dataValidation type="decimal" operator="lessThanOrEqual" allowBlank="1" showInputMessage="1" showErrorMessage="1" error="Producentoverhead må max. være på 5%._x000a__x000a_Se Filminstituttets almindelige vilkår for mere information. " sqref="F353">
      <formula1>5</formula1>
    </dataValidation>
  </dataValidations>
  <printOptions horizontalCentered="1"/>
  <pageMargins left="0.35433070866141736" right="0.27559055118110237" top="0.55118110236220474" bottom="3.937007874015748E-2" header="0.27559055118110237" footer="0.35433070866141736"/>
  <pageSetup paperSize="9" scale="98" orientation="portrait" horizontalDpi="4294967292" verticalDpi="4294967292" r:id="rId1"/>
  <headerFooter alignWithMargins="0">
    <oddHeader>&amp;L &amp;R&amp;"Arial,Fed"&amp;10Det Danske Filminstitut Budgetformular Dokumentarfilm</oddHeader>
    <oddFooter>&amp;C&amp;"Arial,Fed"&amp;10&amp;P af &amp;N&amp;R&amp;"Arial,Fed"&amp;D</oddFooter>
  </headerFooter>
  <rowBreaks count="7" manualBreakCount="7">
    <brk id="47" max="16383" man="1"/>
    <brk id="93" max="16383" man="1"/>
    <brk id="143" max="16383" man="1"/>
    <brk id="186" max="16383" man="1"/>
    <brk id="237" max="16383" man="1"/>
    <brk id="268" max="16383" man="1"/>
    <brk id="314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rulleliste!$A$1:$A$4</xm:f>
          </x14:formula1>
          <xm:sqref>C49:C52 C79 C62:C64 C95:C96 C84:C86 C102:C103 C107 C114 C127 C134 C121:C123 C146 C152 C140:C142 C162 C169 C157:C158 C271:C278 C286:C287 C176:C178 C305 C307:C308 C327:C328 C301 C296 C335:C337 C339:C342 C290:C293</xm:sqref>
        </x14:dataValidation>
        <x14:dataValidation type="list" allowBlank="1" showInputMessage="1" showErrorMessage="1">
          <x14:formula1>
            <xm:f>rulleliste!$B$1:$B$3</xm:f>
          </x14:formula1>
          <xm:sqref>C90:C91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"/>
    </sheetView>
  </sheetViews>
  <sheetFormatPr defaultColWidth="8.796875" defaultRowHeight="15" x14ac:dyDescent="0.2"/>
  <cols>
    <col min="1" max="16384" width="8.796875" style="213"/>
  </cols>
  <sheetData>
    <row r="1" spans="1:2" x14ac:dyDescent="0.2">
      <c r="A1" s="212" t="s">
        <v>280</v>
      </c>
      <c r="B1" s="214" t="s">
        <v>280</v>
      </c>
    </row>
    <row r="2" spans="1:2" x14ac:dyDescent="0.2">
      <c r="A2" s="214">
        <v>0.22</v>
      </c>
      <c r="B2" s="214">
        <v>0.15</v>
      </c>
    </row>
    <row r="3" spans="1:2" x14ac:dyDescent="0.2">
      <c r="A3" s="214">
        <v>0.18</v>
      </c>
      <c r="B3" s="215" t="s">
        <v>275</v>
      </c>
    </row>
    <row r="4" spans="1:2" x14ac:dyDescent="0.2">
      <c r="A4" s="215" t="s">
        <v>275</v>
      </c>
      <c r="B4" s="214"/>
    </row>
  </sheetData>
  <sheetProtection algorithmName="SHA-512" hashValue="7dlP8uTLXKIJUxX8TxLNDpNk17AqCg6t5HZmuNZ35+ICqKpQvysagjCQVKq0Lz1GhLAvzdYANojVm7KwqP+vlg==" saltValue="YqBK5pLc4wvq4QB30cOld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25</vt:i4>
      </vt:variant>
    </vt:vector>
  </HeadingPairs>
  <TitlesOfParts>
    <vt:vector size="27" baseType="lpstr">
      <vt:lpstr>budgetdok</vt:lpstr>
      <vt:lpstr>rulleliste</vt:lpstr>
      <vt:lpstr>_nat1</vt:lpstr>
      <vt:lpstr>_nat2</vt:lpstr>
      <vt:lpstr>Frikøb</vt:lpstr>
      <vt:lpstr>Klip</vt:lpstr>
      <vt:lpstr>Location</vt:lpstr>
      <vt:lpstr>Lyd</vt:lpstr>
      <vt:lpstr>Længde</vt:lpstr>
      <vt:lpstr>Mix</vt:lpstr>
      <vt:lpstr>nattillæg1</vt:lpstr>
      <vt:lpstr>nattillæg2</vt:lpstr>
      <vt:lpstr>Opt</vt:lpstr>
      <vt:lpstr>Optagelse</vt:lpstr>
      <vt:lpstr>Overtid1</vt:lpstr>
      <vt:lpstr>Overtid100</vt:lpstr>
      <vt:lpstr>Overtid1Loc</vt:lpstr>
      <vt:lpstr>Overtid1Stu</vt:lpstr>
      <vt:lpstr>Overtid2</vt:lpstr>
      <vt:lpstr>Overtid2Loc</vt:lpstr>
      <vt:lpstr>Overtid2Stu</vt:lpstr>
      <vt:lpstr>Overtid50</vt:lpstr>
      <vt:lpstr>Overtidlys</vt:lpstr>
      <vt:lpstr>Præ</vt:lpstr>
      <vt:lpstr>Præprod</vt:lpstr>
      <vt:lpstr>Studie</vt:lpstr>
      <vt:lpstr>budgetdok!Udskriftsområde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Producer</dc:title>
  <dc:creator>Søren Tarp</dc:creator>
  <cp:lastModifiedBy>Lone Hey DFI</cp:lastModifiedBy>
  <cp:lastPrinted>2013-08-13T09:09:33Z</cp:lastPrinted>
  <dcterms:created xsi:type="dcterms:W3CDTF">2008-10-01T14:28:48Z</dcterms:created>
  <dcterms:modified xsi:type="dcterms:W3CDTF">2023-01-23T14:56:41Z</dcterms:modified>
</cp:coreProperties>
</file>